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72" firstSheet="4" activeTab="4"/>
  </bookViews>
  <sheets>
    <sheet name="封皮" sheetId="1" r:id="rId1"/>
    <sheet name="目录" sheetId="2" r:id="rId2"/>
    <sheet name="第一部分 一般公共预算" sheetId="3" r:id="rId3"/>
    <sheet name="一般公共预算收入表（公开01表）" sheetId="4" r:id="rId4"/>
    <sheet name="一般公共预算支出表（公开02表）" sheetId="5" r:id="rId5"/>
    <sheet name="一般公共预算(基本)支出经济分类表（公开03表）" sheetId="6" r:id="rId6"/>
    <sheet name="一般公共预算税收返还和转移性收支决算表（公开04表）" sheetId="7" r:id="rId7"/>
    <sheet name="一般公共预算专项转移支付分项目情况表（公开5表）" sheetId="8" r:id="rId8"/>
    <sheet name="第二部分政府性基金预算" sheetId="9" r:id="rId9"/>
    <sheet name="政府性基金预算收入表（公开06表）" sheetId="10" r:id="rId10"/>
    <sheet name="政府性基金预算支出表（公开07表）" sheetId="11" r:id="rId11"/>
    <sheet name="政府性基金预算转移性收支决算表（公开08表）" sheetId="12" r:id="rId12"/>
    <sheet name="政府性基金预算专项转移支付分项目情况表（公开09表）" sheetId="13" r:id="rId13"/>
    <sheet name="第三部分国有资本经营预算" sheetId="14" r:id="rId14"/>
    <sheet name="国有资本经营预算收入表（公开10表）" sheetId="15" r:id="rId15"/>
    <sheet name="国有资本经营预算支出表（公开11表）" sheetId="16" r:id="rId16"/>
    <sheet name="国有资本经营预算转移性收支决算表（公开12表）" sheetId="17" r:id="rId17"/>
    <sheet name="国有资本预算专项转移支付分项目情况表（公开13表）" sheetId="18" r:id="rId18"/>
    <sheet name="第四部分社会保险基金预算" sheetId="19" r:id="rId19"/>
    <sheet name="社会保险基金预算收入决算表（公开14表）" sheetId="20" r:id="rId20"/>
    <sheet name="社会保险基金预算支出决算表（公开15表）" sheetId="21" r:id="rId21"/>
    <sheet name="社会保险基金预算结余表（公开16表）" sheetId="22" r:id="rId22"/>
    <sheet name="第五部分地方政府债券" sheetId="23" r:id="rId23"/>
    <sheet name="地方政府一般债务限额和余额表（公开17表）" sheetId="24" r:id="rId24"/>
    <sheet name="地方政府专项债务限额和余额表（公开18表）" sheetId="25" r:id="rId25"/>
  </sheets>
  <definedNames/>
  <calcPr fullCalcOnLoad="1" fullPrecision="0"/>
</workbook>
</file>

<file path=xl/sharedStrings.xml><?xml version="1.0" encoding="utf-8"?>
<sst xmlns="http://schemas.openxmlformats.org/spreadsheetml/2006/main" count="3127" uniqueCount="2606">
  <si>
    <t>2020年度财政总决算报表</t>
  </si>
  <si>
    <t>米东区2020年度财政总决算报表目录</t>
  </si>
  <si>
    <t>表号</t>
  </si>
  <si>
    <t>表名</t>
  </si>
  <si>
    <t>公开01表</t>
  </si>
  <si>
    <t>一般公共预算收入表</t>
  </si>
  <si>
    <t>第一部分:一般公共预算</t>
  </si>
  <si>
    <t>公开02表</t>
  </si>
  <si>
    <t>一般公共预算支出表</t>
  </si>
  <si>
    <t>公开03表</t>
  </si>
  <si>
    <t>一般公共预算(基本)支出经济分类表</t>
  </si>
  <si>
    <t>公开04表</t>
  </si>
  <si>
    <t>一般公共预算(基本)支出决算经济分类录入表</t>
  </si>
  <si>
    <t>录入05表</t>
  </si>
  <si>
    <t>一般公共预算专项转移支付分项目情况表</t>
  </si>
  <si>
    <t>录入06表</t>
  </si>
  <si>
    <t>政府性基金预算收入表</t>
  </si>
  <si>
    <t>第二部分:政府性基金预算</t>
  </si>
  <si>
    <t>录入07表</t>
  </si>
  <si>
    <t>政府性基金预算支出表</t>
  </si>
  <si>
    <t>录入08表</t>
  </si>
  <si>
    <t>政府性基金预算转移性收支决算表</t>
  </si>
  <si>
    <t>录入09表</t>
  </si>
  <si>
    <t>政府性基金预算专项转移支付分项目情况表</t>
  </si>
  <si>
    <t>录入10表</t>
  </si>
  <si>
    <t>国有资本经营预算收入表</t>
  </si>
  <si>
    <t>第三部分:国有资本经营预算</t>
  </si>
  <si>
    <t>录入11表</t>
  </si>
  <si>
    <t>国有资本经营预算支出表</t>
  </si>
  <si>
    <t>录入12表</t>
  </si>
  <si>
    <t>国有资本经营预算转移性收支决算表</t>
  </si>
  <si>
    <t>录入13表</t>
  </si>
  <si>
    <t>国有资本预算专项转移支付分项目情况表</t>
  </si>
  <si>
    <t>录入14表</t>
  </si>
  <si>
    <t>社会保险基金预算收入决算表</t>
  </si>
  <si>
    <t>第四部分:社会保险基金预算</t>
  </si>
  <si>
    <t>录入15表</t>
  </si>
  <si>
    <t>社会保险基金预算支出决算表</t>
  </si>
  <si>
    <t>录入16表</t>
  </si>
  <si>
    <t>社会保险基金预算结余表</t>
  </si>
  <si>
    <t>录入17表</t>
  </si>
  <si>
    <t>地方政府一般债券限额和余额表</t>
  </si>
  <si>
    <t>第五部分:地方政府债券</t>
  </si>
  <si>
    <t>录入18表</t>
  </si>
  <si>
    <t>地方政府专项债券限额和余额表</t>
  </si>
  <si>
    <t xml:space="preserve">2020年度米东区一般公共预算收入决算明细表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</si>
  <si>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</si>
  <si>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</si>
  <si>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</si>
  <si>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</si>
  <si>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</si>
  <si>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</si>
  <si>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</si>
  <si>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</si>
  <si>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</si>
  <si>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</si>
  <si>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</si>
  <si>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</si>
  <si>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</si>
  <si>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</si>
  <si>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</si>
  <si>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</si>
  <si>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</si>
  <si>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</si>
  <si>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</si>
  <si>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</si>
  <si>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</si>
  <si>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</si>
  <si>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</si>
  <si>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</si>
  <si>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</si>
  <si>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</si>
  <si>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</si>
  <si>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</si>
  <si>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</si>
  <si>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</si>
  <si>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</si>
  <si>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</si>
  <si>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</si>
  <si>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</si>
  <si>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</si>
  <si>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</si>
  <si>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</si>
  <si>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</si>
  <si>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</si>
  <si>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</si>
  <si>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</si>
  <si>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</si>
  <si>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</si>
  <si>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</si>
  <si>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</si>
  <si>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</si>
  <si>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</si>
  <si>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</si>
  <si>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</si>
  <si>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</si>
  <si>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</si>
  <si>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</si>
  <si>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</si>
  <si>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</si>
  <si>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</si>
  <si>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</si>
  <si>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</si>
  <si>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</si>
  <si>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</si>
  <si>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</si>
  <si>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</si>
  <si>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</si>
  <si>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</si>
  <si>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</si>
  <si>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</si>
  <si>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</si>
  <si>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</si>
  <si>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</si>
  <si>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</si>
  <si>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</si>
  <si>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</si>
  <si>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</si>
  <si>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</si>
  <si>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</si>
  <si>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</si>
  <si>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</si>
  <si>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</si>
  <si>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</si>
  <si>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</si>
  <si>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</si>
  <si>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</si>
  <si>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</si>
  <si>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</si>
  <si>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</si>
  <si>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</si>
  <si>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</si>
  <si>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</si>
  <si>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</si>
  <si>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</si>
  <si>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</si>
  <si>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</si>
  <si>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</si>
  <si>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</si>
  <si>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</si>
  <si>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</si>
  <si>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</si>
  <si>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</si>
  <si>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</si>
  <si>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</si>
  <si>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</si>
  <si>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</si>
  <si>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</si>
  <si>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</si>
  <si>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</si>
  <si>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</si>
  <si>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</si>
  <si>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</si>
  <si>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</si>
  <si>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</si>
  <si>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</si>
  <si>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</si>
  <si>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</si>
  <si>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</si>
  <si>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</si>
  <si>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</si>
  <si>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</si>
  <si>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</si>
  <si>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</si>
  <si>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</si>
  <si>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</si>
  <si>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</si>
  <si>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</si>
  <si>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</si>
  <si>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</si>
  <si>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</si>
  <si>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</si>
  <si>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</si>
  <si>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</si>
  <si>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</si>
  <si>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</si>
  <si>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</si>
  <si>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</si>
  <si>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</si>
  <si>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</si>
  <si>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</si>
  <si>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</si>
  <si>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</si>
  <si>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</si>
  <si>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</si>
  <si>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</si>
  <si>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</si>
  <si>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</si>
  <si>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</si>
  <si>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</si>
  <si>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</si>
  <si>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</si>
  <si>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</si>
  <si>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</si>
  <si>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</si>
  <si>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</si>
  <si>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</si>
  <si>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</si>
  <si>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</si>
  <si>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</si>
  <si>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</si>
  <si>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</si>
  <si>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</si>
  <si>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</si>
  <si>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</si>
  <si>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</si>
  <si>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</si>
  <si>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</si>
  <si>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</si>
  <si>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</si>
  <si>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</si>
  <si>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</si>
  <si>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</si>
  <si>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</si>
  <si>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</si>
  <si>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</si>
  <si>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</si>
  <si>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</si>
  <si>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</si>
  <si>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</si>
  <si>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</si>
  <si>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</si>
  <si>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</si>
  <si>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</si>
  <si>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</si>
  <si>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</si>
  <si>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</si>
  <si>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</si>
  <si>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</si>
  <si>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</si>
  <si>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</si>
  <si>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</si>
  <si>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</si>
  <si>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</si>
  <si>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</si>
  <si>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</si>
  <si>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</si>
  <si>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</si>
  <si>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</si>
  <si>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</si>
  <si>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</si>
  <si>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</si>
  <si>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</si>
  <si>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</si>
  <si>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</si>
  <si>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</si>
  <si>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</si>
  <si>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</si>
  <si>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</si>
  <si>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</si>
  <si>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</si>
  <si>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</si>
  <si>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</si>
  <si>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</si>
  <si>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</si>
  <si>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</si>
  <si>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</si>
  <si>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</si>
  <si>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</si>
  <si>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</si>
  <si>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</si>
  <si>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</si>
  <si>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</si>
  <si>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</si>
  <si>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</si>
  <si>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</si>
  <si>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</si>
  <si>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</si>
  <si>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</si>
  <si>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</si>
  <si>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</si>
  <si>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</si>
  <si>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</si>
  <si>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</si>
  <si>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</si>
  <si>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</si>
  <si>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</si>
  <si>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</si>
  <si>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</si>
  <si>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</si>
  <si>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</si>
  <si>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</si>
  <si>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</si>
  <si>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</si>
  <si>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</si>
  <si>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</si>
  <si>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</si>
  <si>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</si>
  <si>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</si>
  <si>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</si>
  <si>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</si>
  <si>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</si>
  <si>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</si>
  <si>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</si>
  <si>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</si>
  <si>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</si>
  <si>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</si>
  <si>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</si>
  <si>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</si>
  <si>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</si>
  <si>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</si>
  <si>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</si>
  <si>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</si>
  <si>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</si>
  <si>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</si>
  <si>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</si>
  <si>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</si>
  <si>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</si>
  <si>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</si>
  <si>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</si>
  <si>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</si>
  <si>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</si>
  <si>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</si>
  <si>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</si>
  <si>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</si>
  <si>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</si>
  <si>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</si>
  <si>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</si>
  <si>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</si>
  <si>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</si>
  <si>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</si>
  <si>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</si>
  <si>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</si>
  <si>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</si>
  <si>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</si>
  <si>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</si>
  <si>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</si>
  <si>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</si>
  <si>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</si>
  <si>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</si>
  <si>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</si>
  <si>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</si>
  <si>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</si>
  <si>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</si>
  <si>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</si>
  <si>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</si>
  <si>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</si>
  <si>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</si>
  <si>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</si>
  <si>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</si>
  <si>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</si>
  <si>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</si>
  <si>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</si>
  <si>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</si>
  <si>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</si>
  <si>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</si>
  <si>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</si>
  <si>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</si>
  <si>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</si>
  <si>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</si>
  <si>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</si>
  <si>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</si>
  <si>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</si>
  <si>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</si>
  <si>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</si>
  <si>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</si>
  <si>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</si>
  <si>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</si>
  <si>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</si>
  <si>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</si>
  <si>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</si>
  <si>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</si>
  <si>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</si>
  <si>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</si>
  <si>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</si>
  <si>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</si>
  <si>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</si>
  <si>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</si>
  <si>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</si>
  <si>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</si>
  <si>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</si>
  <si>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</si>
  <si>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</si>
  <si>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</si>
  <si>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</si>
  <si>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</si>
  <si>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</si>
  <si>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</si>
  <si>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</si>
  <si>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</si>
  <si>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</si>
  <si>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</si>
  <si>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</si>
  <si>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</si>
  <si>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</si>
  <si>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</si>
  <si>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</si>
  <si>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</si>
  <si>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</si>
  <si>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</si>
  <si>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</si>
  <si>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</si>
  <si>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</si>
  <si>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</si>
  <si>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</si>
  <si>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</si>
  <si>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</si>
  <si>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</si>
  <si>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</si>
  <si>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</si>
  <si>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</si>
  <si>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</si>
  <si>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</si>
  <si>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</si>
  <si>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</si>
  <si>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</si>
  <si>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</si>
  <si>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</si>
  <si>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</si>
  <si>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</si>
  <si>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</si>
  <si>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</si>
  <si>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</si>
  <si>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</si>
  <si>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</si>
  <si>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</si>
  <si>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</si>
  <si>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</si>
  <si>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</si>
  <si>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</si>
  <si>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</si>
  <si>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</si>
  <si>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</si>
  <si>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</si>
  <si>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</si>
  <si>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</si>
  <si>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</si>
  <si>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</si>
  <si>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</si>
  <si>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</si>
  <si>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</si>
  <si>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</si>
  <si>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</si>
  <si>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</si>
  <si>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</si>
  <si>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</si>
  <si>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</si>
  <si>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</si>
  <si>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</si>
  <si>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</si>
  <si>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</si>
  <si>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</si>
  <si>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</si>
  <si>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</si>
  <si>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</si>
  <si>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</si>
  <si>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</si>
  <si>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</si>
  <si>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</si>
  <si>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</si>
  <si>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</si>
  <si>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</si>
  <si>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</si>
  <si>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</si>
  <si>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</si>
  <si>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</si>
  <si>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</si>
  <si>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</si>
  <si>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</si>
  <si>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</si>
  <si>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</si>
  <si>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</si>
  <si>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</si>
  <si>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</si>
  <si>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</si>
  <si>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</si>
  <si>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</si>
  <si>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</si>
  <si>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</si>
  <si>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</si>
  <si>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</si>
  <si>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</si>
  <si>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</si>
  <si>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</si>
  <si>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</si>
  <si>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</si>
  <si>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</si>
  <si>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</si>
  <si>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</si>
  <si>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</si>
  <si>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</si>
  <si>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</si>
  <si>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</si>
  <si>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</si>
  <si>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</si>
  <si>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</si>
  <si>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</si>
  <si>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</si>
  <si>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</si>
  <si>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</si>
  <si>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</si>
  <si>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</si>
  <si>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</si>
  <si>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</si>
  <si>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</si>
  <si>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</si>
  <si>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</si>
  <si>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</si>
  <si>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</si>
  <si>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</si>
  <si>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</si>
  <si>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</si>
  <si>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</si>
  <si>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</si>
  <si>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</si>
  <si>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</si>
  <si>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</si>
  <si>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</si>
  <si>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</si>
  <si>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</si>
  <si>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</si>
  <si>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</si>
  <si>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</si>
  <si>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</si>
  <si>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</si>
  <si>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</si>
  <si>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</si>
  <si>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</si>
  <si>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</si>
  <si>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</si>
  <si>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</si>
  <si>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</si>
  <si>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</si>
  <si>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</si>
  <si>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</si>
  <si>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</si>
  <si>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</si>
  <si>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</si>
  <si>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</si>
  <si>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</si>
  <si>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</si>
  <si>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</si>
  <si>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</si>
  <si>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</si>
  <si>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</si>
  <si>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</si>
  <si>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</si>
  <si>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</si>
  <si>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</si>
  <si>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</si>
  <si>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</si>
  <si>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</si>
  <si>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</si>
  <si>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</si>
  <si>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</si>
  <si>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</si>
  <si>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</si>
  <si>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</si>
  <si>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</si>
  <si>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</si>
  <si>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</si>
  <si>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</si>
  <si>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</si>
  <si>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</si>
  <si>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</si>
  <si>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</si>
  <si>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</si>
  <si>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</si>
  <si>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</si>
  <si>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</si>
  <si>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</si>
  <si>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</si>
  <si>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</si>
  <si>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</si>
  <si>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</si>
  <si>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</si>
  <si>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</si>
  <si>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</si>
  <si>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</si>
  <si>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</si>
  <si>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</si>
  <si>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</si>
  <si>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</si>
  <si>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</si>
  <si>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</si>
  <si>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</si>
  <si>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</si>
  <si>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</si>
  <si>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</si>
  <si>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</si>
  <si>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</si>
  <si>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</si>
  <si>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</si>
  <si>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</si>
  <si>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</si>
  <si>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</si>
  <si>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</si>
  <si>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</si>
  <si>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</si>
  <si>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</si>
  <si>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</si>
  <si>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</si>
  <si>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</si>
  <si>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</si>
  <si>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</si>
  <si>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</si>
  <si>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</si>
  <si>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</si>
  <si>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</si>
  <si>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</si>
  <si>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</si>
  <si>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</si>
  <si>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</si>
  <si>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</si>
  <si>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</si>
  <si>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</si>
  <si>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</si>
  <si>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</si>
  <si>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</si>
  <si>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</si>
  <si>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</si>
  <si>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</si>
  <si>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</si>
  <si>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</si>
  <si>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</si>
  <si>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</si>
  <si>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</si>
  <si>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</si>
  <si>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</si>
  <si>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</si>
  <si>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</si>
  <si>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</si>
  <si>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</si>
  <si>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</si>
  <si>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</si>
  <si>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</si>
  <si>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</si>
  <si>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</si>
  <si>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</si>
  <si>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</si>
  <si>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</si>
  <si>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</si>
  <si>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</si>
  <si>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</si>
  <si>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</si>
  <si>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</si>
  <si>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</si>
  <si>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</si>
  <si>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</si>
  <si>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</si>
  <si>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</si>
  <si>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</si>
  <si>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</si>
  <si>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</si>
  <si>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</si>
  <si>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</si>
  <si>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</si>
  <si>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</si>
  <si>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</si>
  <si>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</si>
  <si>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</si>
  <si>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</si>
  <si>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</si>
  <si>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</si>
  <si>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</si>
  <si>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</si>
  <si>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</si>
  <si>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</si>
  <si>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</si>
  <si>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</si>
  <si>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</si>
  <si>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</si>
  <si>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</si>
  <si>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</si>
  <si>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</si>
  <si>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</si>
  <si>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</si>
  <si>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</si>
  <si>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</si>
  <si>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</si>
  <si>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</si>
  <si>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</si>
  <si>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</si>
  <si>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</si>
  <si>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</si>
  <si>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</si>
  <si>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</si>
  <si>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</si>
  <si>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</si>
  <si>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</si>
  <si>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</si>
  <si>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</si>
  <si>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</si>
  <si>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</si>
  <si>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</si>
  <si>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</si>
  <si>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</si>
  <si>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</si>
  <si>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</si>
  <si>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</si>
  <si>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</si>
  <si>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</si>
  <si>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</si>
  <si>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</si>
  <si>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</si>
  <si>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</si>
  <si>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</si>
  <si>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</si>
  <si>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</si>
  <si>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</si>
  <si>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</si>
  <si>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</si>
  <si>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</si>
  <si>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</si>
  <si>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</si>
  <si>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</si>
  <si>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</si>
  <si>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2020年度米东区一般公共预算支出决算功能分类录入表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</si>
  <si>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</si>
  <si>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</si>
  <si>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</si>
  <si>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</si>
  <si>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</si>
  <si>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</si>
  <si>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</si>
  <si>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</si>
  <si>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</si>
  <si>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</si>
  <si>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</si>
  <si>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</si>
  <si>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</si>
  <si>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</si>
  <si>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</si>
  <si>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</si>
  <si>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</si>
  <si>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</si>
  <si>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</si>
  <si>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</si>
  <si>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</si>
  <si>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</si>
  <si>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</si>
  <si>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</si>
  <si>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</si>
  <si>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</si>
  <si>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</si>
  <si>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</si>
  <si>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</si>
  <si>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</si>
  <si>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</si>
  <si>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</si>
  <si>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</si>
  <si>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</si>
  <si>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</si>
  <si>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</si>
  <si>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</si>
  <si>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</si>
  <si>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</si>
  <si>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</si>
  <si>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</si>
  <si>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</si>
  <si>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</si>
  <si>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</si>
  <si>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</si>
  <si>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</si>
  <si>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</si>
  <si>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</si>
  <si>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</si>
  <si>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</si>
  <si>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</si>
  <si>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</si>
  <si>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</si>
  <si>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</si>
  <si>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</si>
  <si>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</si>
  <si>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</si>
  <si>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</si>
  <si>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</si>
  <si>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</si>
  <si>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</si>
  <si>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</si>
  <si>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</si>
  <si>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</si>
  <si>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</si>
  <si>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</si>
  <si>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</si>
  <si>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</si>
  <si>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</si>
  <si>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</si>
  <si>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</si>
  <si>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</si>
  <si>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</si>
  <si>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</si>
  <si>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</si>
  <si>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</si>
  <si>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</si>
  <si>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</si>
  <si>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</si>
  <si>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</si>
  <si>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</si>
  <si>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</si>
  <si>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</si>
  <si>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</si>
  <si>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</si>
  <si>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</si>
  <si>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</si>
  <si>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</si>
  <si>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</si>
  <si>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</si>
  <si>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</si>
  <si>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</si>
  <si>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</si>
  <si>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</si>
  <si>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</si>
  <si>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</si>
  <si>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</si>
  <si>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</si>
  <si>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</si>
  <si>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</si>
  <si>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</si>
  <si>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</si>
  <si>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</si>
  <si>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</si>
  <si>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</si>
  <si>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</si>
  <si>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</si>
  <si>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</si>
  <si>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</si>
  <si>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</si>
  <si>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</si>
  <si>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</si>
  <si>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</si>
  <si>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</si>
  <si>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</si>
  <si>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</si>
  <si>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</si>
  <si>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</si>
  <si>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</si>
  <si>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</si>
  <si>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</si>
  <si>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</si>
  <si>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</si>
  <si>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</si>
  <si>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</si>
  <si>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</si>
  <si>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</si>
  <si>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</si>
  <si>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</si>
  <si>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</si>
  <si>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</si>
  <si>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</si>
  <si>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</si>
  <si>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</si>
  <si>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</si>
  <si>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</si>
  <si>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</si>
  <si>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</si>
  <si>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</si>
  <si>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</si>
  <si>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</si>
  <si>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</si>
  <si>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</si>
  <si>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</si>
  <si>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</si>
  <si>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</si>
  <si>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</si>
  <si>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</si>
  <si>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</si>
  <si>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</si>
  <si>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</si>
  <si>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</si>
  <si>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</si>
  <si>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</si>
  <si>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</si>
  <si>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</si>
  <si>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</si>
  <si>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</si>
  <si>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</si>
  <si>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</si>
  <si>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</si>
  <si>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</si>
  <si>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</si>
  <si>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</si>
  <si>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</si>
  <si>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</si>
  <si>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</si>
  <si>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</si>
  <si>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</si>
  <si>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</si>
  <si>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</si>
  <si>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</si>
  <si>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</si>
  <si>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</si>
  <si>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</si>
  <si>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</si>
  <si>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</si>
  <si>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</si>
  <si>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</si>
  <si>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</si>
  <si>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</si>
  <si>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</si>
  <si>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</si>
  <si>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</si>
  <si>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</si>
  <si>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</si>
  <si>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</si>
  <si>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</si>
  <si>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</si>
  <si>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</si>
  <si>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</si>
  <si>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</si>
  <si>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</si>
  <si>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</si>
  <si>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</si>
  <si>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</si>
  <si>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</si>
  <si>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</si>
  <si>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</si>
  <si>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</si>
  <si>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</si>
  <si>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</si>
  <si>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</si>
  <si>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</si>
  <si>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</si>
  <si>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</si>
  <si>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</si>
  <si>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</si>
  <si>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</si>
  <si>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</si>
  <si>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</si>
  <si>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</si>
  <si>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</si>
  <si>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</si>
  <si>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</si>
  <si>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</si>
  <si>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</si>
  <si>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</si>
  <si>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</si>
  <si>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</si>
  <si>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</si>
  <si>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</si>
  <si>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</si>
  <si>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</si>
  <si>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</si>
  <si>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</si>
  <si>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</si>
  <si>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</si>
  <si>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</si>
  <si>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</si>
  <si>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</si>
  <si>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</si>
  <si>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</si>
  <si>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</si>
  <si>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</si>
  <si>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</si>
  <si>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</si>
  <si>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</si>
  <si>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</si>
  <si>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</si>
  <si>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</si>
  <si>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</si>
  <si>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</si>
  <si>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</si>
  <si>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</si>
  <si>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</si>
  <si>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</si>
  <si>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</si>
  <si>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</si>
  <si>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</si>
  <si>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</si>
  <si>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</si>
  <si>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</si>
  <si>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</si>
  <si>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</si>
  <si>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</si>
  <si>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</si>
  <si>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</si>
  <si>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</si>
  <si>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</si>
  <si>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</si>
  <si>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</si>
  <si>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</si>
  <si>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</si>
  <si>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</si>
  <si>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</si>
  <si>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</si>
  <si>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</si>
  <si>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</si>
  <si>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</si>
  <si>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</si>
  <si>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</si>
  <si>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</si>
  <si>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</si>
  <si>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</si>
  <si>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</si>
  <si>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</si>
  <si>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</si>
  <si>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</si>
  <si>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</si>
  <si>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</si>
  <si>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</si>
  <si>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</si>
  <si>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</si>
  <si>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</si>
  <si>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</si>
  <si>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</si>
  <si>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</si>
  <si>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</si>
  <si>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</si>
  <si>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</si>
  <si>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</si>
  <si>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</si>
  <si>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</si>
  <si>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</si>
  <si>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</si>
  <si>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</si>
  <si>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</si>
  <si>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</si>
  <si>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</si>
  <si>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</si>
  <si>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</si>
  <si>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</si>
  <si>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</si>
  <si>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</si>
  <si>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</si>
  <si>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</si>
  <si>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</si>
  <si>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</si>
  <si>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</si>
  <si>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</si>
  <si>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</si>
  <si>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</si>
  <si>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</si>
  <si>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</si>
  <si>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</si>
  <si>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</si>
  <si>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</si>
  <si>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</si>
  <si>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</si>
  <si>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</si>
  <si>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</si>
  <si>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</si>
  <si>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</si>
  <si>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</si>
  <si>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</si>
  <si>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</si>
  <si>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</si>
  <si>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</si>
  <si>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</si>
  <si>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</si>
  <si>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</si>
  <si>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</si>
  <si>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</si>
  <si>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</si>
  <si>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</si>
  <si>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</si>
  <si>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</si>
  <si>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</si>
  <si>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</si>
  <si>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</si>
  <si>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</si>
  <si>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</si>
  <si>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</si>
  <si>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</si>
  <si>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</si>
  <si>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</si>
  <si>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</si>
  <si>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</si>
  <si>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</si>
  <si>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</si>
  <si>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</si>
  <si>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</si>
  <si>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</si>
  <si>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</si>
  <si>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</si>
  <si>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</si>
  <si>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</si>
  <si>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</si>
  <si>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</si>
  <si>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</si>
  <si>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</si>
  <si>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</si>
  <si>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</si>
  <si>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</si>
  <si>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</si>
  <si>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</si>
  <si>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</si>
  <si>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</si>
  <si>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</si>
  <si>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</si>
  <si>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</si>
  <si>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</si>
  <si>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</si>
  <si>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</si>
  <si>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</si>
  <si>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</si>
  <si>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</si>
  <si>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</si>
  <si>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</si>
  <si>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</si>
  <si>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</si>
  <si>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</si>
  <si>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</si>
  <si>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</si>
  <si>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</si>
  <si>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</si>
  <si>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</si>
  <si>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</si>
  <si>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</si>
  <si>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</si>
  <si>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</si>
  <si>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</si>
  <si>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</si>
  <si>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</si>
  <si>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</si>
  <si>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</si>
  <si>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</si>
  <si>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</si>
  <si>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</si>
  <si>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</si>
  <si>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</si>
  <si>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</si>
  <si>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</si>
  <si>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</si>
  <si>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</si>
  <si>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</si>
  <si>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</si>
  <si>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</si>
  <si>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</si>
  <si>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</si>
  <si>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</si>
  <si>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</si>
  <si>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</si>
  <si>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</si>
  <si>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</si>
  <si>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</si>
  <si>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</si>
  <si>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</si>
  <si>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</si>
  <si>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</si>
  <si>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</si>
  <si>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</si>
  <si>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</si>
  <si>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</si>
  <si>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</si>
  <si>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</si>
  <si>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</si>
  <si>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</si>
  <si>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</si>
  <si>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</si>
  <si>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</si>
  <si>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</si>
  <si>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</si>
  <si>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</si>
  <si>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</si>
  <si>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</si>
  <si>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</si>
  <si>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</si>
  <si>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</si>
  <si>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</si>
  <si>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</si>
  <si>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</si>
  <si>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</si>
  <si>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</si>
  <si>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</si>
  <si>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</si>
  <si>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</si>
  <si>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</si>
  <si>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</si>
  <si>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</si>
  <si>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</si>
  <si>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</si>
  <si>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</si>
  <si>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</si>
  <si>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</si>
  <si>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</si>
  <si>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</si>
  <si>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</si>
  <si>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</si>
  <si>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</si>
  <si>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</si>
  <si>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</si>
  <si>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</si>
  <si>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</si>
  <si>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</si>
  <si>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</si>
  <si>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</si>
  <si>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</si>
  <si>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</si>
  <si>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</si>
  <si>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</si>
  <si>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</si>
  <si>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</si>
  <si>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</si>
  <si>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</si>
  <si>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</si>
  <si>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</si>
  <si>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</si>
  <si>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</si>
  <si>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</si>
  <si>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</si>
  <si>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</si>
  <si>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</si>
  <si>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</si>
  <si>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</si>
  <si>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</si>
  <si>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</si>
  <si>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</si>
  <si>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</si>
  <si>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</si>
  <si>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</si>
  <si>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</si>
  <si>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</si>
  <si>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</si>
  <si>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</si>
  <si>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</si>
  <si>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</si>
  <si>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</si>
  <si>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</si>
  <si>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</si>
  <si>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</si>
  <si>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</si>
  <si>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</si>
  <si>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</si>
  <si>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</si>
  <si>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</si>
  <si>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</si>
  <si>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</si>
  <si>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</si>
  <si>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</si>
  <si>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</si>
  <si>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</si>
  <si>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</si>
  <si>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</si>
  <si>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</si>
  <si>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</si>
  <si>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</si>
  <si>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</si>
  <si>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</si>
  <si>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</si>
  <si>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</si>
  <si>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</si>
  <si>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</si>
  <si>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</si>
  <si>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</si>
  <si>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</si>
  <si>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</si>
  <si>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</si>
  <si>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</si>
  <si>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</si>
  <si>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</si>
  <si>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</si>
  <si>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</si>
  <si>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</si>
  <si>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</si>
  <si>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</si>
  <si>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</si>
  <si>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</si>
  <si>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</si>
  <si>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</si>
  <si>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</si>
  <si>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</si>
  <si>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</si>
  <si>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</si>
  <si>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</si>
  <si>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</si>
  <si>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</si>
  <si>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</si>
  <si>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</si>
  <si>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</si>
  <si>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</si>
  <si>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</si>
  <si>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</si>
  <si>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</si>
  <si>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</si>
  <si>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</si>
  <si>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</si>
  <si>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</si>
  <si>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</si>
  <si>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</si>
  <si>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</si>
  <si>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</si>
  <si>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</si>
  <si>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</si>
  <si>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</si>
  <si>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</si>
  <si>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</si>
  <si>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</si>
  <si>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</si>
  <si>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</si>
  <si>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</si>
  <si>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</si>
  <si>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</si>
  <si>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</si>
  <si>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</si>
  <si>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</si>
  <si>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</si>
  <si>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</si>
  <si>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</si>
  <si>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</si>
  <si>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</si>
  <si>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</si>
  <si>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</si>
  <si>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</si>
  <si>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</si>
  <si>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</si>
  <si>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</si>
  <si>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</si>
  <si>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</si>
  <si>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</si>
  <si>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</si>
  <si>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</si>
  <si>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</si>
  <si>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</si>
  <si>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</si>
  <si>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</si>
  <si>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</si>
  <si>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</si>
  <si>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</si>
  <si>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</si>
  <si>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</si>
  <si>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</si>
  <si>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</si>
  <si>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</si>
  <si>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</si>
  <si>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</si>
  <si>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</si>
  <si>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</si>
  <si>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</si>
  <si>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</si>
  <si>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</si>
  <si>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</si>
  <si>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</si>
  <si>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</si>
  <si>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</si>
  <si>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</si>
  <si>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</si>
  <si>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</si>
  <si>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</si>
  <si>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</si>
  <si>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</si>
  <si>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</si>
  <si>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</si>
  <si>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</si>
  <si>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</si>
  <si>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</si>
  <si>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</si>
  <si>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</si>
  <si>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</si>
  <si>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</si>
  <si>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</si>
  <si>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</si>
  <si>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</si>
  <si>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</si>
  <si>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</si>
  <si>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</si>
  <si>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</si>
  <si>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</si>
  <si>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</si>
  <si>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</si>
  <si>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</si>
  <si>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</si>
  <si>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</si>
  <si>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</si>
  <si>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</si>
  <si>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</si>
  <si>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</si>
  <si>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</si>
  <si>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</si>
  <si>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</si>
  <si>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</si>
  <si>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</si>
  <si>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</si>
  <si>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</si>
  <si>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</si>
  <si>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</si>
  <si>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</si>
  <si>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</si>
  <si>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</si>
  <si>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</si>
  <si>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</si>
  <si>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</si>
  <si>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</si>
  <si>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</si>
  <si>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</si>
  <si>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</si>
  <si>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</si>
  <si>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</si>
  <si>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</si>
  <si>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</si>
  <si>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</si>
  <si>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</si>
  <si>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</si>
  <si>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</si>
  <si>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</si>
  <si>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</si>
  <si>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</si>
  <si>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</si>
  <si>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</si>
  <si>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</si>
  <si>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</si>
  <si>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</si>
  <si>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</si>
  <si>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</si>
  <si>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</si>
  <si>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</si>
  <si>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</si>
  <si>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</si>
  <si>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</si>
  <si>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</si>
  <si>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</si>
  <si>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水行政执法监督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</si>
  <si>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</si>
  <si>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</si>
  <si>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</si>
  <si>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</si>
  <si>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</si>
  <si>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</si>
  <si>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</si>
  <si>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</si>
  <si>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</si>
  <si>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</si>
  <si>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</si>
  <si>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</si>
  <si>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</si>
  <si>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</si>
  <si>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</si>
  <si>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</si>
  <si>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</si>
  <si>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</si>
  <si>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</si>
  <si>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</si>
  <si>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</si>
  <si>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</si>
  <si>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</si>
  <si>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</si>
  <si>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</si>
  <si>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</si>
  <si>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</si>
  <si>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</si>
  <si>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</si>
  <si>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</si>
  <si>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</si>
  <si>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</si>
  <si>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</si>
  <si>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</si>
  <si>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</si>
  <si>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</si>
  <si>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</si>
  <si>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</si>
  <si>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</si>
  <si>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</si>
  <si>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</si>
  <si>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</si>
  <si>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</si>
  <si>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</si>
  <si>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</si>
  <si>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</si>
  <si>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</si>
  <si>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</si>
  <si>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</si>
  <si>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</si>
  <si>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</si>
  <si>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</si>
  <si>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</si>
  <si>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</si>
  <si>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</si>
  <si>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</si>
  <si>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</si>
  <si>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</si>
  <si>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</si>
  <si>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</si>
  <si>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</si>
  <si>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</si>
  <si>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</si>
  <si>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</si>
  <si>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</si>
  <si>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</si>
  <si>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</si>
  <si>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</si>
  <si>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</si>
  <si>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</si>
  <si>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</si>
  <si>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</si>
  <si>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</si>
  <si>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</si>
  <si>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</si>
  <si>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</si>
  <si>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</si>
  <si>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</si>
  <si>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</si>
  <si>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</si>
  <si>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</si>
  <si>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</si>
  <si>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</si>
  <si>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</si>
  <si>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</si>
  <si>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</si>
  <si>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</si>
  <si>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</si>
  <si>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</si>
  <si>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</si>
  <si>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</si>
  <si>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</si>
  <si>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</si>
  <si>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</si>
  <si>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</si>
  <si>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</si>
  <si>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</si>
  <si>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</si>
  <si>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</si>
  <si>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</si>
  <si>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</si>
  <si>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</si>
  <si>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</si>
  <si>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</si>
  <si>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</si>
  <si>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</si>
  <si>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</si>
  <si>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</si>
  <si>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</si>
  <si>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</si>
  <si>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</si>
  <si>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</si>
  <si>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</si>
  <si>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</si>
  <si>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</si>
  <si>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</si>
  <si>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</si>
  <si>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</si>
  <si>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</si>
  <si>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</si>
  <si>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</si>
  <si>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</si>
  <si>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</si>
  <si>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</si>
  <si>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</si>
  <si>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</si>
  <si>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</si>
  <si>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</si>
  <si>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</si>
  <si>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</si>
  <si>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</si>
  <si>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</si>
  <si>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</si>
  <si>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</si>
  <si>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</si>
  <si>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</si>
  <si>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</si>
  <si>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</si>
  <si>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</si>
  <si>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</si>
  <si>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</si>
  <si>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</si>
  <si>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</si>
  <si>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</si>
  <si>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</si>
  <si>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</si>
  <si>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</si>
  <si>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</si>
  <si>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</si>
  <si>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</si>
  <si>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</si>
  <si>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</si>
  <si>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</si>
  <si>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</si>
  <si>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</si>
  <si>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</si>
  <si>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</si>
  <si>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</si>
  <si>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</si>
  <si>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</si>
  <si>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</si>
  <si>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</si>
  <si>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</si>
  <si>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</si>
  <si>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</si>
  <si>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</si>
  <si>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</si>
  <si>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</si>
  <si>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</si>
  <si>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</si>
  <si>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</si>
  <si>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</si>
  <si>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</si>
  <si>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</si>
  <si>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</si>
  <si>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</si>
  <si>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</si>
  <si>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</si>
  <si>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</si>
  <si>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</si>
  <si>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</si>
  <si>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</si>
  <si>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</si>
  <si>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</si>
  <si>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</si>
  <si>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</si>
  <si>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</si>
  <si>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</si>
  <si>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</si>
  <si>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</si>
  <si>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</si>
  <si>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</si>
  <si>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</si>
  <si>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</si>
  <si>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</si>
  <si>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</si>
  <si>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</si>
  <si>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</si>
  <si>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</si>
  <si>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</si>
  <si>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</si>
  <si>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</si>
  <si>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</si>
  <si>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</si>
  <si>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</si>
  <si>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</si>
  <si>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</si>
  <si>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</si>
  <si>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</si>
  <si>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</si>
  <si>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</si>
  <si>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</si>
  <si>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</si>
  <si>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</si>
  <si>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</si>
  <si>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</si>
  <si>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</si>
  <si>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</si>
  <si>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</si>
  <si>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</si>
  <si>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</si>
  <si>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</si>
  <si>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</si>
  <si>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</si>
  <si>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</si>
  <si>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</si>
  <si>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</si>
  <si>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</si>
  <si>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</si>
  <si>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</si>
  <si>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</si>
  <si>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</si>
  <si>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</si>
  <si>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</si>
  <si>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</si>
  <si>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</si>
  <si>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</si>
  <si>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</si>
  <si>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</si>
  <si>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</si>
  <si>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</si>
  <si>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</si>
  <si>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</si>
  <si>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</si>
  <si>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</si>
  <si>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</si>
  <si>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</si>
  <si>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</si>
  <si>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</si>
  <si>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</si>
  <si>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</si>
  <si>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</si>
  <si>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</si>
  <si>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</si>
  <si>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</si>
  <si>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</si>
  <si>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</si>
  <si>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</si>
  <si>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</si>
  <si>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</si>
  <si>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</si>
  <si>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</si>
  <si>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</si>
  <si>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</si>
  <si>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</si>
  <si>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</si>
  <si>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</si>
  <si>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</si>
  <si>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</si>
  <si>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</si>
  <si>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</si>
  <si>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</si>
  <si>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</si>
  <si>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</si>
  <si>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</si>
  <si>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</si>
  <si>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</si>
  <si>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</si>
  <si>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</si>
  <si>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</si>
  <si>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</si>
  <si>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</si>
  <si>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</si>
  <si>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</si>
  <si>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</si>
  <si>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</si>
  <si>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</si>
  <si>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</si>
  <si>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</si>
  <si>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</si>
  <si>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</si>
  <si>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</si>
  <si>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</si>
  <si>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</si>
  <si>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</si>
  <si>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</si>
  <si>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</si>
  <si>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</si>
  <si>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</si>
  <si>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</si>
  <si>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</si>
  <si>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</si>
  <si>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</si>
  <si>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</si>
  <si>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</si>
  <si>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</si>
  <si>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</si>
  <si>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</si>
  <si>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</si>
  <si>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</si>
  <si>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</si>
  <si>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</si>
  <si>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</si>
  <si>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</si>
  <si>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</si>
  <si>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</si>
  <si>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</si>
  <si>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</si>
  <si>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</si>
  <si>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</si>
  <si>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</si>
  <si>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</si>
  <si>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</si>
  <si>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</si>
  <si>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</si>
  <si>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</si>
  <si>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</si>
  <si>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</si>
  <si>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</si>
  <si>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</si>
  <si>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</si>
  <si>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</si>
  <si>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</si>
  <si>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</si>
  <si>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</si>
  <si>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</si>
  <si>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</si>
  <si>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</si>
  <si>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</si>
  <si>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</si>
  <si>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</si>
  <si>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</si>
  <si>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</si>
  <si>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</si>
  <si>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</si>
  <si>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</si>
  <si>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</si>
  <si>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</si>
  <si>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</si>
  <si>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</si>
  <si>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</si>
  <si>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</si>
  <si>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2020年米东区一般公共预算(基本)支出预算经济分类录入表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</si>
  <si>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</si>
  <si>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</si>
  <si>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</si>
  <si>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</si>
  <si>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</si>
  <si>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</si>
  <si>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</si>
  <si>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</si>
  <si>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</si>
  <si>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</si>
  <si>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</si>
  <si>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</si>
  <si>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</si>
  <si>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</si>
  <si>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</si>
  <si>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</si>
  <si>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</si>
  <si>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</si>
  <si>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</si>
  <si>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</si>
  <si>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</si>
  <si>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</si>
  <si>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</si>
  <si>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</si>
  <si>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</si>
  <si>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</si>
  <si>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</si>
  <si>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</si>
  <si>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</si>
  <si>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</si>
  <si>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</si>
  <si>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</si>
  <si>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</si>
  <si>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</si>
  <si>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</si>
  <si>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</si>
  <si>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</si>
  <si>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</si>
  <si>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</si>
  <si>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</si>
  <si>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</si>
  <si>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</si>
  <si>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</si>
  <si>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</si>
  <si>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</si>
  <si>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</si>
  <si>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</si>
  <si>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</si>
  <si>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</si>
  <si>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</si>
  <si>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</si>
  <si>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</si>
  <si>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</si>
  <si>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</si>
  <si>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</si>
  <si>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</si>
  <si>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</si>
  <si>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2020年度米东区一般公共预算税收返还和转移性收支决算表</t>
  </si>
  <si>
    <t>公开05表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</si>
  <si>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</si>
  <si>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</si>
  <si>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</si>
  <si>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</si>
  <si>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</si>
  <si>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</si>
  <si>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</si>
  <si>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</si>
  <si>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</si>
  <si>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</si>
  <si>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</si>
  <si>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</si>
  <si>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</si>
  <si>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</si>
  <si>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</si>
  <si>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</si>
  <si>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</si>
  <si>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</si>
  <si>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</si>
  <si>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</si>
  <si>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</si>
  <si>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</si>
  <si>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</si>
  <si>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</si>
  <si>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</si>
  <si>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</si>
  <si>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</si>
  <si>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</si>
  <si>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</si>
  <si>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</si>
  <si>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</si>
  <si>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</si>
  <si>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</si>
  <si>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</si>
  <si>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</si>
  <si>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</si>
  <si>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</si>
  <si>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</si>
  <si>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</si>
  <si>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</si>
  <si>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</si>
  <si>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</si>
  <si>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</si>
  <si>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</si>
  <si>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</si>
  <si>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</si>
  <si>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</si>
  <si>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</si>
  <si>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</si>
  <si>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</si>
  <si>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</si>
  <si>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</si>
  <si>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</si>
  <si>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</si>
  <si>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</si>
  <si>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</si>
  <si>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</si>
  <si>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</si>
  <si>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</si>
  <si>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</si>
  <si>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</si>
  <si>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</si>
  <si>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</si>
  <si>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</si>
  <si>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</si>
  <si>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</si>
  <si>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</si>
  <si>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</si>
  <si>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</si>
  <si>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</si>
  <si>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</si>
  <si>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</si>
  <si>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</si>
  <si>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</si>
  <si>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</si>
  <si>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</si>
  <si>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</si>
  <si>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</si>
  <si>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</si>
  <si>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</si>
  <si>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</si>
  <si>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</si>
  <si>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</si>
  <si>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</si>
  <si>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</si>
  <si>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</si>
  <si>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</si>
  <si>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</si>
  <si>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</si>
  <si>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</si>
  <si>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</si>
  <si>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</si>
  <si>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</si>
  <si>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</si>
  <si>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</si>
  <si>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</si>
  <si>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</si>
  <si>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</si>
  <si>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</si>
  <si>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</si>
  <si>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</si>
  <si>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</si>
  <si>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</si>
  <si>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</si>
  <si>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</si>
  <si>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</si>
  <si>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</si>
  <si>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</si>
  <si>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</si>
  <si>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</si>
  <si>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</si>
  <si>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</si>
  <si>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</si>
  <si>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</si>
  <si>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</si>
  <si>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</si>
  <si>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</si>
  <si>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</si>
  <si>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</si>
  <si>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</si>
  <si>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</si>
  <si>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</si>
  <si>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</si>
  <si>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</si>
  <si>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</si>
  <si>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</si>
  <si>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</si>
  <si>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</si>
  <si>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</si>
  <si>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</si>
  <si>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</si>
  <si>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</si>
  <si>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</si>
  <si>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</si>
  <si>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</si>
  <si>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</si>
  <si>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</si>
  <si>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</si>
  <si>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</si>
  <si>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</si>
  <si>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</si>
  <si>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</si>
  <si>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</si>
  <si>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</si>
  <si>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</si>
  <si>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</si>
  <si>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</si>
  <si>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</si>
  <si>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</si>
  <si>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</si>
  <si>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</si>
  <si>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</si>
  <si>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</si>
  <si>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</si>
  <si>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</si>
  <si>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</si>
  <si>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</si>
  <si>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</si>
  <si>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</si>
  <si>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</si>
  <si>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</si>
  <si>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</si>
  <si>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</si>
  <si>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</si>
  <si>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</si>
  <si>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</si>
  <si>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</si>
  <si>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</si>
  <si>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</si>
  <si>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</si>
  <si>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</si>
  <si>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</si>
  <si>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</si>
  <si>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</si>
  <si>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</si>
  <si>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</si>
  <si>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2020年度米东区一般公共预算专项转移支付分项目情况表</t>
  </si>
  <si>
    <t>专项转移支付分项目、分区县报表</t>
  </si>
  <si>
    <t>项目名称</t>
  </si>
  <si>
    <t xml:space="preserve">决算数     </t>
  </si>
  <si>
    <t>关于拨付2020年中央财政重大传染病防控补助资金（第二批）的通知</t>
  </si>
  <si>
    <t>乌财行[2020]51号-下划2020年第二批公安机关事业编民警经费</t>
  </si>
  <si>
    <t>乌财行〔2019〕255号-提前下达2020年妇女儿童工作经费</t>
  </si>
  <si>
    <t>乌财行〔2020〕9号-调整下达2020年中央食品药品监管补助资金</t>
  </si>
  <si>
    <t>乌财建[2020]141号--2020年应对疫情支持企业发展十七条（电子商务专项）</t>
  </si>
  <si>
    <t>乌财建[2020]142号—民生十大实事项目资金（物业全覆盖）</t>
  </si>
  <si>
    <t>乌财建[2020]171号-2019年度自治区纺织服装专项资金（第五批）</t>
  </si>
  <si>
    <t>乌财建[2020]182号-下达2020年政府投资计划前期费（第二批）资金</t>
  </si>
  <si>
    <t>乌财建[2020]310号-关于下达2020年政府投资计划教育系统（第三批）资金预算的通知</t>
  </si>
  <si>
    <t>乌财建[2020]357号-关于拨付农村住房安全鉴定及安全等级标识牌制作市级承担费用的通知</t>
  </si>
  <si>
    <t>乌财建[2020]369号-关于拨付2020年中等偏下收入家庭公共租赁住房租金补贴的通知</t>
  </si>
  <si>
    <t>乌财建[2020]374号-关于下达2020年城市基础设施维护项目市级承担部分的通知</t>
  </si>
  <si>
    <t>乌财建[2020]398号-关于拨付2020年城市基础设施维护项目第十批经费的通知</t>
  </si>
  <si>
    <t>乌财建[2020]431号-关于拨付2013-2020年政府投资计划及城市基础设施维护项目资金的通知</t>
  </si>
  <si>
    <t>乌财建[2020]432号-关于拨付2013年政府投资计划重点项目米东区新改建公厕奖补资金的通知</t>
  </si>
  <si>
    <t>乌财建[2020]442号-关于下达2019年城市基础设施维护项目垃圾费（区县返还部分）支出预算的通知</t>
  </si>
  <si>
    <t>乌财建〔2019〕649号-关于提前下达2020年新疆地方农牧区投递员专项补贴资金的通知</t>
  </si>
  <si>
    <t>乌财建〔2020〕133号-拨付2019年度自治区纺织服装发展专项资金</t>
  </si>
  <si>
    <t>乌财建〔2020〕232号-关于下达2020年保障性安居工程第二批中央基建投资预算（拨款）的通知</t>
  </si>
  <si>
    <t>乌财建〔2020〕238号-关于下达2020年清洁能源发展专项资金预算的通知</t>
  </si>
  <si>
    <t>乌财建〔2020〕239号-关于拨付2020年自治区地方政府债券资金用于第二批农村安居工程建设（非统筹整合部分）的通知</t>
  </si>
  <si>
    <t>乌财建〔2020〕270号-关于下达2020年自治区工业节能减排专项资金预算的通知</t>
  </si>
  <si>
    <t>乌财建〔2020〕299号-关于下达2020年自治区战略性新兴产业专项资金的通知</t>
  </si>
  <si>
    <t>乌财建〔2020〕306号-关于下达2020年新疆、西藏、涉藏工作重点省专项第三批中央基建投资预算（拨款）的通知</t>
  </si>
  <si>
    <t>乌财建〔2020〕394号-关于下达2020年自治区节能减排专项资金预算的通知</t>
  </si>
  <si>
    <t>乌财建〔2020〕404号-关于下达2020年第二批纺织服装专项预拨资金的通知</t>
  </si>
  <si>
    <t>乌财建〔2020〕49号-拨付2020年应对疫情支持企业发展十七条措施资金（收储销售专项补助）</t>
  </si>
  <si>
    <t>乌财建〔2020〕68号-拨付自治区地方政府债券资金用于2020第一批农村安居工程建设的通知</t>
  </si>
  <si>
    <t>乌财建〔2020〕85号-下达2020年度中央财政可再生能源发展专项资金</t>
  </si>
  <si>
    <t>乌财金〔2020〕10号-关于拨付疫情防控重点保障企业优惠贷款第二批财政贴息资金（直达资金）的通知</t>
  </si>
  <si>
    <t>乌财金〔2020〕16号-关于拨付个体工商户小额信贷第一批财政贴息资金的通知</t>
  </si>
  <si>
    <t>乌财金〔2020〕33号-关于拨付2020年普惠金融发展专项资金的通知</t>
  </si>
  <si>
    <t>乌财金〔2020〕35号-关于拨付个体工商户小额信贷第二批财政贴息资金的通知</t>
  </si>
  <si>
    <t>乌财金〔2020〕8号-拨付2019年民族贸易和民族特需商品生产贷款贴息引导支持资金</t>
  </si>
  <si>
    <t>乌财科教[2020]26号--乌鲁木齐市体育与传统文化特色学校建设补助资金</t>
  </si>
  <si>
    <t>乌财科教[2020]97号-关于拨付乌鲁木齐市应对新冠疫情支持民办幼儿园补助经费的通知</t>
  </si>
  <si>
    <t>乌财科教〔2020〕22号-自治区科技厅科技专项资金（第一批）</t>
  </si>
  <si>
    <t>乌财科教〔2020〕50号-关于下达自治区科技厅科技专项资金（第四批）的通知</t>
  </si>
  <si>
    <t>乌财科教〔2020〕57号-关于拨付2020年市级体育与传统文化特色学校兼职教师薪酬补助资金的通知</t>
  </si>
  <si>
    <t>乌财科教〔2020〕5号-拨付乌鲁木齐市教育系统防控疫情补助资金</t>
  </si>
  <si>
    <t>乌财科教〔2020〕79号-关于追加安排2020年自治区科技计划项目经费的通知</t>
  </si>
  <si>
    <t>乌财农[2020]55号-关于下达2020年耕地地力保护补贴资金的通知</t>
  </si>
  <si>
    <t>乌财农﹝2019﹞188号-提前下达2020年中央及自治区本级扶持村级集体经济发展补助预算</t>
  </si>
  <si>
    <t>乌财农〔2019〕190号-提前下达2020年中央农村综合改革转移支付农村公益事业财政奖补预算</t>
  </si>
  <si>
    <t>乌财企〔2020〕3号-下达乌鲁木齐市2019年中央外经贸发展专项资金</t>
  </si>
  <si>
    <t>乌财社[2020]101号--2020年第九批市级重大疫情防控补助资金</t>
  </si>
  <si>
    <t>乌财社[2020]109号--2020年应对疫情28条措施资金（第一批自主创业补贴）</t>
  </si>
  <si>
    <t>乌财社[2020]114号--2020年下半年残疾人两项补贴</t>
  </si>
  <si>
    <t>乌财社[2020]132号-2020年应对疫情支持企业发展17条措施资金（第五批企业返乌务工人员交通补助）</t>
  </si>
  <si>
    <t>乌财社[2020]148号-第十二批市级2020年重大疫情防控补助资金</t>
  </si>
  <si>
    <t>乌财社[2020]156号-第十四批市级2020年重大疫情防控补助资金</t>
  </si>
  <si>
    <t>乌财社[2020]180号-关于拨付疫情期间自建房租户中困难人员救助资金的通知</t>
  </si>
  <si>
    <t>乌财社[2020]182号-第二十六批市级2020年重大疫情防控补助资金</t>
  </si>
  <si>
    <t>乌财社[2020]190号-拨付2020年第二批自主创业补贴</t>
  </si>
  <si>
    <t>乌财社[2020]202号-关于拨付第二批疫情期间自建房租户中</t>
  </si>
  <si>
    <t>乌财社[2020]203号-关于拨付受疫情影响的未参加失业保险灵活就业人员中困难人员临时性救助资金的通知</t>
  </si>
  <si>
    <t>乌财社[2020]221号-关于拨付第一、二批吸纳贫困劳动力一次性就业补贴的通知</t>
  </si>
  <si>
    <t>乌财社[2020]226号-关于拨付2020年秋季退役士兵自主就业一次性就业补助金的通知</t>
  </si>
  <si>
    <t>乌财社[2020]228号-关于拨付2020年军队无军籍退休退职职工津贴补贴的通知</t>
  </si>
  <si>
    <t>乌财社[2020]229号-关于拨付2020年残疾军人护理费的通知</t>
  </si>
  <si>
    <t>乌财社[2020]230号-关于拨付第三十五批市级2020年重大疫情防控补助资金的通知</t>
  </si>
  <si>
    <t>乌财社[2020]233号-关于拨付市本级就业专项经费的通知</t>
  </si>
  <si>
    <t>乌财社[2020]238号-关于拨付2020年自主择业军转干部取暖费和独生子女费的通知</t>
  </si>
  <si>
    <t>乌财社[2020]241号-关于拨付2020年上半年流浪患者救治和无名尸体处理费的通知</t>
  </si>
  <si>
    <t>乌财社[2020]244号-关于拨付2020年一、二季度公益性岗位人员各项补贴的通知</t>
  </si>
  <si>
    <t>乌财社[2020]245号-关于拨付2020年度8-16岁残疾儿童康复救助项目经费</t>
  </si>
  <si>
    <t>乌财社[2020]252号-关于拨付2020年度乡村医生养老补助经费的通知</t>
  </si>
  <si>
    <t>乌财社[2020]256号-关于拨付第四十批市级2020年重大疫情防控补助资金的通知</t>
  </si>
  <si>
    <t>乌财社[2020]258号-关于拨付2020年流感疫苗专项经费的通知</t>
  </si>
  <si>
    <t>乌财社[2020]260号-关于拨付受疫情影响长期未复工特定营业场所从业人员中生活困难人员救助资金的通知</t>
  </si>
  <si>
    <t>乌财社[2020]269号-关于拨付2020年应对疫情支持企业发展十七条措施资金的通知（第一批大中专毕业生来乌实习补助）</t>
  </si>
  <si>
    <t>乌财社[2020]299号-关于拨付2020年第四季度残疾人居家托养补助经费的通知</t>
  </si>
  <si>
    <t>乌财社[2020]301号-关于拨付2020年社区自聘人员社会保险补贴资金的通知</t>
  </si>
  <si>
    <t>乌财社[2020]305号-关于拨付2020年居家养老服务补助资金的通知</t>
  </si>
  <si>
    <t>乌财社[2020]307号-关于拨付2020年第二批流感疫苗采购资金的通知</t>
  </si>
  <si>
    <t>乌财社[2020]321号-关于对部分区县受疫情影响的未参加失业保险灵活就业人员中困难人员临时性救助资金结算的通知</t>
  </si>
  <si>
    <t>乌财社[2020]332号-关于拨付2020年三季度公益性岗位人员各项补贴的通知</t>
  </si>
  <si>
    <t>乌财社[2020]85号--2020年应对疫情支持企业发展十七条措施资金（第三批企业返乌务工人员交通补助）</t>
  </si>
  <si>
    <t>乌财社【2020】111号--2019年下半年流浪患者救治和无名尸体处理费用的通知</t>
  </si>
  <si>
    <t>乌财社【2020】146号--2020年第二季度残疾人居家托养补助经费</t>
  </si>
  <si>
    <t>乌财社【2020】196号--2020年度义务兵家庭优待金和大学生入伍奖励金</t>
  </si>
  <si>
    <t>乌财社【2020】214号--2020年第三季度残疾人居家托养补助经费</t>
  </si>
  <si>
    <t>乌财社【2020】220号--第七批企业返乌务工人员交通补助</t>
  </si>
  <si>
    <t>乌财社【2020】56号--2020年第一季度残疾人居家托养补助经费</t>
  </si>
  <si>
    <t>乌财社【2020】75号--2019年民办养老机构政府补贴资金</t>
  </si>
  <si>
    <t>乌财社【2020】83号--2020年上半年残疾人两项补贴经费</t>
  </si>
  <si>
    <t>乌财社【2020】84号--2019年秋冬季退役士兵自主就业一次性经济补助金</t>
  </si>
  <si>
    <t>乌财社〔2020〕18号-拨付第四批市级2020年重大疫情防控补助资金</t>
  </si>
  <si>
    <t>乌财社〔2020〕193号-关于拨付2020年自治区全面参保及医疗服务经费的通知</t>
  </si>
  <si>
    <t>乌财社〔2020〕19号-拨付2020年第一批市级基本公共卫生服务项目补助资金</t>
  </si>
  <si>
    <t>乌财社〔2020〕20号-拨付自治区第四批、市级第五批2020年重大疫情防控补助资金</t>
  </si>
  <si>
    <t>乌财社〔2020〕25号-拨付2020年集中安置残疾人就业单位补贴</t>
  </si>
  <si>
    <t>乌财社〔2020〕65号-拨付市级第八批2020年重大疫情防控补助资金</t>
  </si>
  <si>
    <t>乌财社〔2020〕68号-下达2020年中央重大传染病防控经费</t>
  </si>
  <si>
    <t>乌财社〔2020〕6号-拨付2020年重大疫情防控补助资金</t>
  </si>
  <si>
    <t>乌财社〔2020〕75号-拨付2019年民办养老机构政府补贴资金</t>
  </si>
  <si>
    <t>乌财社〔2020〕97号-拨付2019年退役安置补助经费（解决退役士兵社保接续专项资金）</t>
  </si>
  <si>
    <t>乌财社〔2020〕9号-拨付第二批市级2020年重大疫情防控补助资金</t>
  </si>
  <si>
    <t>乌财自然〔2020〕18号-关于调整2020年农村环境整治提前下达资金</t>
  </si>
  <si>
    <t>乌财自然〔2020〕38号-拨付羊毛工一般火区治理资金</t>
  </si>
  <si>
    <t>总计</t>
  </si>
  <si>
    <t>2020年度米东区政府性基金预算收入决算录入表</t>
  </si>
  <si>
    <r>
      <t>公开0</t>
    </r>
    <r>
      <rPr>
        <sz val="10"/>
        <rFont val="宋体"/>
        <family val="0"/>
      </rPr>
      <t>6</t>
    </r>
    <r>
      <rPr>
        <sz val="10"/>
        <rFont val="宋体"/>
        <family val="0"/>
      </rPr>
      <t>表</t>
    </r>
  </si>
  <si>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</si>
  <si>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</si>
  <si>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</si>
  <si>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</si>
  <si>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</si>
  <si>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</si>
  <si>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</si>
  <si>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</si>
  <si>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</si>
  <si>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</si>
  <si>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</si>
  <si>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</si>
  <si>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</si>
  <si>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</si>
  <si>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</si>
  <si>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</si>
  <si>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</si>
  <si>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</si>
  <si>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</si>
  <si>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</si>
  <si>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</si>
  <si>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</si>
  <si>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</si>
  <si>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</si>
  <si>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</si>
  <si>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</si>
  <si>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</si>
  <si>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</si>
  <si>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</si>
  <si>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</si>
  <si>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</si>
  <si>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</si>
  <si>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</si>
  <si>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</si>
  <si>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</si>
  <si>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</si>
  <si>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</si>
  <si>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</si>
  <si>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</si>
  <si>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</si>
  <si>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</si>
  <si>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</si>
  <si>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</si>
  <si>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</si>
  <si>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</si>
  <si>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</si>
  <si>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</si>
  <si>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</si>
  <si>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</si>
  <si>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</si>
  <si>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</si>
  <si>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</si>
  <si>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</si>
  <si>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</si>
  <si>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</si>
  <si>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</si>
  <si>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</si>
  <si>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</si>
  <si>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</si>
  <si>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</si>
  <si>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</si>
  <si>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</si>
  <si>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</si>
  <si>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</si>
  <si>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</si>
  <si>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</si>
  <si>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</si>
  <si>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</si>
  <si>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</si>
  <si>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</si>
  <si>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</si>
  <si>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2020年度米东区政府性基金预算支出决算功能分类录入表</t>
  </si>
  <si>
    <r>
      <t>公开07</t>
    </r>
    <r>
      <rPr>
        <sz val="10"/>
        <rFont val="宋体"/>
        <family val="0"/>
      </rPr>
      <t>表</t>
    </r>
  </si>
  <si>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</si>
  <si>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</si>
  <si>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</si>
  <si>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</si>
  <si>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</si>
  <si>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</si>
  <si>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</si>
  <si>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</si>
  <si>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</si>
  <si>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</si>
  <si>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</si>
  <si>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</si>
  <si>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</si>
  <si>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</si>
  <si>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</si>
  <si>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</si>
  <si>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</si>
  <si>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</si>
  <si>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</si>
  <si>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</si>
  <si>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</si>
  <si>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</si>
  <si>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</si>
  <si>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</si>
  <si>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</si>
  <si>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</si>
  <si>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</si>
  <si>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</si>
  <si>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</si>
  <si>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</si>
  <si>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</si>
  <si>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</si>
  <si>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</si>
  <si>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</si>
  <si>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</si>
  <si>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</si>
  <si>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</si>
  <si>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</si>
  <si>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</si>
  <si>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</si>
  <si>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</si>
  <si>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</si>
  <si>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</si>
  <si>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</si>
  <si>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</si>
  <si>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</si>
  <si>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</si>
  <si>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</si>
  <si>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</si>
  <si>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</si>
  <si>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</si>
  <si>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</si>
  <si>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</si>
  <si>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</si>
  <si>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</si>
  <si>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</si>
  <si>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</si>
  <si>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</si>
  <si>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</si>
  <si>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</si>
  <si>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</si>
  <si>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</si>
  <si>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</si>
  <si>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</si>
  <si>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</si>
  <si>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</si>
  <si>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</si>
  <si>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</si>
  <si>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</si>
  <si>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</si>
  <si>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</si>
  <si>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</si>
  <si>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</si>
  <si>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</si>
  <si>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</si>
  <si>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</si>
  <si>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</si>
  <si>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</si>
  <si>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</si>
  <si>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</si>
  <si>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</si>
  <si>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</si>
  <si>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</si>
  <si>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</si>
  <si>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</si>
  <si>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</si>
  <si>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</si>
  <si>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</si>
  <si>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</si>
  <si>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</si>
  <si>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</si>
  <si>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</si>
  <si>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</si>
  <si>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</si>
  <si>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</si>
  <si>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</si>
  <si>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</si>
  <si>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</si>
  <si>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</si>
  <si>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</si>
  <si>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</si>
  <si>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</si>
  <si>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</si>
  <si>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</si>
  <si>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</si>
  <si>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</si>
  <si>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</si>
  <si>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</si>
  <si>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</si>
  <si>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</si>
  <si>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</si>
  <si>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</si>
  <si>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</si>
  <si>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</si>
  <si>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</si>
  <si>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</si>
  <si>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</si>
  <si>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</si>
  <si>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</si>
  <si>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</si>
  <si>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</si>
  <si>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</si>
  <si>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</si>
  <si>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</si>
  <si>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</si>
  <si>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</si>
  <si>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</si>
  <si>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</si>
  <si>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</si>
  <si>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</si>
  <si>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</si>
  <si>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</si>
  <si>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</si>
  <si>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</si>
  <si>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</si>
  <si>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</si>
  <si>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</si>
  <si>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</si>
  <si>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</si>
  <si>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</si>
  <si>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</si>
  <si>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</si>
  <si>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</si>
  <si>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</si>
  <si>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</si>
  <si>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</si>
  <si>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</si>
  <si>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</si>
  <si>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</si>
  <si>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</si>
  <si>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</si>
  <si>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</si>
  <si>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</si>
  <si>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</si>
  <si>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</si>
  <si>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</si>
  <si>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</si>
  <si>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</si>
  <si>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</si>
  <si>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</si>
  <si>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</si>
  <si>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</si>
  <si>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</si>
  <si>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</si>
  <si>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</si>
  <si>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</si>
  <si>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</si>
  <si>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</si>
  <si>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</si>
  <si>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</si>
  <si>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</si>
  <si>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</si>
  <si>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</si>
  <si>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</si>
  <si>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</si>
  <si>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</si>
  <si>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</si>
  <si>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</si>
  <si>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</si>
  <si>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</si>
  <si>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</si>
  <si>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</si>
  <si>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</si>
  <si>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</si>
  <si>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</si>
  <si>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</si>
  <si>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</si>
  <si>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</si>
  <si>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</si>
  <si>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</si>
  <si>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</si>
  <si>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</si>
  <si>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</si>
  <si>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</si>
  <si>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</si>
  <si>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</si>
  <si>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</si>
  <si>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</si>
  <si>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</si>
  <si>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</si>
  <si>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</si>
  <si>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</si>
  <si>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</si>
  <si>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</si>
  <si>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</si>
  <si>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</si>
  <si>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</si>
  <si>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</si>
  <si>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</si>
  <si>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</si>
  <si>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</si>
  <si>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</si>
  <si>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</si>
  <si>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</si>
  <si>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</si>
  <si>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</si>
  <si>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</si>
  <si>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</si>
  <si>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</si>
  <si>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</si>
  <si>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</si>
  <si>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</si>
  <si>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</si>
  <si>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</si>
  <si>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</si>
  <si>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</si>
  <si>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</si>
  <si>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</si>
  <si>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</si>
  <si>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</si>
  <si>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</si>
  <si>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</si>
  <si>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</si>
  <si>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</si>
  <si>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2020年度米东区政府性基金预算转移性收支决算录入表</t>
  </si>
  <si>
    <r>
      <t>公开0</t>
    </r>
    <r>
      <rPr>
        <sz val="10"/>
        <rFont val="宋体"/>
        <family val="0"/>
      </rPr>
      <t>8</t>
    </r>
    <r>
      <rPr>
        <sz val="10"/>
        <rFont val="宋体"/>
        <family val="0"/>
      </rPr>
      <t>表</t>
    </r>
  </si>
  <si>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</si>
  <si>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</si>
  <si>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</si>
  <si>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</si>
  <si>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</si>
  <si>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</si>
  <si>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</si>
  <si>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</si>
  <si>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</si>
  <si>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</si>
  <si>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</si>
  <si>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 xml:space="preserve">  一般公共预算调入</t>
  </si>
  <si>
    <t xml:space="preserve">  政府性基金预算调出资金</t>
  </si>
  <si>
    <t xml:space="preserve">  其他调入资金</t>
  </si>
  <si>
    <t xml:space="preserve">  抗疫特别国债调出资金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</si>
  <si>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</si>
  <si>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</si>
  <si>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</si>
  <si>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</si>
  <si>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</si>
  <si>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</si>
  <si>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</si>
  <si>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</si>
  <si>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</si>
  <si>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</si>
  <si>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</si>
  <si>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</si>
  <si>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2020年米东区政府性基金预算专项转移支付分项目情况表</t>
  </si>
  <si>
    <t>公开09表</t>
  </si>
  <si>
    <t>乌财科教〔2019〕72号-前下达2020年中央专项彩票公益金支持地方体育事业专项资金预算</t>
  </si>
  <si>
    <t>乌财科教〔2019〕77号-提前下达2020年特殊教育学校（特教班）学生生活补助（彩票公益金）预算</t>
  </si>
  <si>
    <t>乌财社〔2020〕71号-拨付2020年中央专项彩票公益金用于“双集中”补助资金</t>
  </si>
  <si>
    <t>乌财社〔2020〕187号-关于调整2019年中央专项彩票公益金支持开展居家和社区养老服务改革试点补助资金的通知</t>
  </si>
  <si>
    <t>乌财社〔2020〕72号-下达2020年中央集中彩票公益金支持社会福利事业专项资金预算</t>
  </si>
  <si>
    <t>乌财科教〔2020〕1号-下达2020年中央专项彩票公益金支持乡村学校少年宫项目预算</t>
  </si>
  <si>
    <t>乌财企〔2019〕79号-关于提前下达2020年中央大中型水库移民后期扶持基金（资金）预算的通知</t>
  </si>
  <si>
    <t>乌财债〔2020〕46号-关于下达2020年抗疫特别国债支出预算的通知</t>
  </si>
  <si>
    <t>乌财社〔2019〕270号-提前下达2020年中央专项彩票公益金支持全民健康体检工程补助资金预算</t>
  </si>
  <si>
    <t>乌财农[2020]72号-关于拨付老龙河、黑沟河再生水退水管渠项目征收资金的通知</t>
  </si>
  <si>
    <t>合计</t>
  </si>
  <si>
    <t>2020年度米东区国有资本经营预算收入表</t>
  </si>
  <si>
    <r>
      <t>公开1</t>
    </r>
    <r>
      <rPr>
        <sz val="10"/>
        <rFont val="宋体"/>
        <family val="0"/>
      </rPr>
      <t>0</t>
    </r>
    <r>
      <rPr>
        <sz val="10"/>
        <rFont val="宋体"/>
        <family val="0"/>
      </rPr>
      <t>表</t>
    </r>
  </si>
  <si>
    <t>预算科目</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</si>
  <si>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</si>
  <si>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</si>
  <si>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</si>
  <si>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</si>
  <si>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</si>
  <si>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</si>
  <si>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</si>
  <si>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</si>
  <si>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</si>
  <si>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</si>
  <si>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</si>
  <si>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</si>
  <si>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</si>
  <si>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</si>
  <si>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</si>
  <si>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</si>
  <si>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</si>
  <si>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</si>
  <si>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</si>
  <si>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</si>
  <si>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</si>
  <si>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</si>
  <si>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</si>
  <si>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</si>
  <si>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</si>
  <si>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</si>
  <si>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</si>
  <si>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</si>
  <si>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</si>
  <si>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</si>
  <si>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</si>
  <si>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</si>
  <si>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</si>
  <si>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</si>
  <si>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</si>
  <si>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</si>
  <si>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</si>
  <si>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</si>
  <si>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</si>
  <si>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</si>
  <si>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</si>
  <si>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</si>
  <si>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</si>
  <si>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</si>
  <si>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2020年度米东区国有资本经营预算支出表</t>
  </si>
  <si>
    <t>公开11表</t>
  </si>
  <si>
    <t>预算数</t>
  </si>
  <si>
    <t>调整预算数</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</si>
  <si>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</si>
  <si>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</si>
  <si>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</si>
  <si>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</si>
  <si>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</si>
  <si>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</si>
  <si>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</si>
  <si>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</si>
  <si>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</si>
  <si>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</si>
  <si>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</si>
  <si>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</si>
  <si>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</si>
  <si>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</si>
  <si>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</si>
  <si>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</si>
  <si>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</si>
  <si>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</si>
  <si>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</si>
  <si>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</si>
  <si>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</si>
  <si>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</si>
  <si>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</si>
  <si>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</si>
  <si>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</si>
  <si>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</si>
  <si>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</si>
  <si>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</si>
  <si>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</si>
  <si>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2020年度米东区国有资本经营预算转移性收支决算表</t>
  </si>
  <si>
    <t>公开12表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</si>
  <si>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</si>
  <si>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</si>
  <si>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</si>
  <si>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</si>
  <si>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</si>
  <si>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</si>
  <si>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</si>
  <si>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</si>
  <si>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</si>
  <si>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</si>
  <si>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</si>
  <si>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2020年米东区国有资本预算专项转移支付分项目情况表</t>
  </si>
  <si>
    <t>公开13表</t>
  </si>
  <si>
    <r>
      <rPr>
        <sz val="9"/>
        <color indexed="8"/>
        <rFont val="宋体"/>
        <family val="0"/>
      </rPr>
      <t>乌财企【</t>
    </r>
    <r>
      <rPr>
        <sz val="9"/>
        <color indexed="8"/>
        <rFont val="MS Sans Serif"/>
        <family val="2"/>
      </rPr>
      <t>2020</t>
    </r>
    <r>
      <rPr>
        <sz val="9"/>
        <color indexed="8"/>
        <rFont val="宋体"/>
        <family val="0"/>
      </rPr>
      <t>】</t>
    </r>
    <r>
      <rPr>
        <sz val="9"/>
        <color indexed="8"/>
        <rFont val="MS Sans Serif"/>
        <family val="2"/>
      </rPr>
      <t>27</t>
    </r>
    <r>
      <rPr>
        <sz val="9"/>
        <color indexed="8"/>
        <rFont val="宋体"/>
        <family val="0"/>
      </rPr>
      <t>号</t>
    </r>
    <r>
      <rPr>
        <sz val="9"/>
        <color indexed="8"/>
        <rFont val="MS Sans Serif"/>
        <family val="2"/>
      </rPr>
      <t>-</t>
    </r>
    <r>
      <rPr>
        <sz val="9"/>
        <color indexed="8"/>
        <rFont val="宋体"/>
        <family val="0"/>
      </rPr>
      <t>关于拨付</t>
    </r>
    <r>
      <rPr>
        <sz val="9"/>
        <color indexed="8"/>
        <rFont val="MS Sans Serif"/>
        <family val="2"/>
      </rPr>
      <t>2020</t>
    </r>
    <r>
      <rPr>
        <sz val="9"/>
        <color indexed="8"/>
        <rFont val="宋体"/>
        <family val="0"/>
      </rPr>
      <t>年度米东区矿业医院财政补助资金的通知</t>
    </r>
  </si>
  <si>
    <r>
      <rPr>
        <sz val="9"/>
        <color indexed="8"/>
        <rFont val="宋体"/>
        <family val="0"/>
      </rPr>
      <t>乌财企【</t>
    </r>
    <r>
      <rPr>
        <sz val="9"/>
        <color indexed="8"/>
        <rFont val="MS Sans Serif"/>
        <family val="2"/>
      </rPr>
      <t>2020</t>
    </r>
    <r>
      <rPr>
        <sz val="9"/>
        <color indexed="8"/>
        <rFont val="宋体"/>
        <family val="0"/>
      </rPr>
      <t>】</t>
    </r>
    <r>
      <rPr>
        <sz val="9"/>
        <color indexed="8"/>
        <rFont val="MS Sans Serif"/>
        <family val="2"/>
      </rPr>
      <t>47</t>
    </r>
    <r>
      <rPr>
        <sz val="9"/>
        <color indexed="8"/>
        <rFont val="宋体"/>
        <family val="0"/>
      </rPr>
      <t>号</t>
    </r>
    <r>
      <rPr>
        <sz val="9"/>
        <color indexed="8"/>
        <rFont val="MS Sans Serif"/>
        <family val="2"/>
      </rPr>
      <t>-</t>
    </r>
    <r>
      <rPr>
        <sz val="9"/>
        <color indexed="8"/>
        <rFont val="宋体"/>
        <family val="0"/>
      </rPr>
      <t>关于下达</t>
    </r>
    <r>
      <rPr>
        <sz val="9"/>
        <color indexed="8"/>
        <rFont val="MS Sans Serif"/>
        <family val="2"/>
      </rPr>
      <t>2020</t>
    </r>
    <r>
      <rPr>
        <sz val="9"/>
        <color indexed="8"/>
        <rFont val="宋体"/>
        <family val="0"/>
      </rPr>
      <t>年国有企业退休人员社会化管理中央财政补助资金（预拨）预算的通知</t>
    </r>
    <r>
      <rPr>
        <sz val="9"/>
        <color indexed="8"/>
        <rFont val="MS Sans Serif"/>
        <family val="2"/>
      </rPr>
      <t>--</t>
    </r>
    <r>
      <rPr>
        <sz val="9"/>
        <color indexed="8"/>
        <rFont val="宋体"/>
        <family val="0"/>
      </rPr>
      <t>人事局</t>
    </r>
  </si>
  <si>
    <t>2020年度米东区社会保险基金预算收入决算表</t>
  </si>
  <si>
    <r>
      <t>公开1</t>
    </r>
    <r>
      <rPr>
        <sz val="10"/>
        <rFont val="宋体"/>
        <family val="0"/>
      </rPr>
      <t>4</t>
    </r>
    <r>
      <rPr>
        <sz val="10"/>
        <rFont val="宋体"/>
        <family val="0"/>
      </rPr>
      <t>表</t>
    </r>
  </si>
  <si>
    <t>项    目</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</si>
  <si>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</si>
  <si>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</si>
  <si>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</si>
  <si>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</si>
  <si>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</si>
  <si>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</si>
  <si>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</si>
  <si>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</si>
  <si>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</si>
  <si>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</si>
  <si>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</si>
  <si>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</si>
  <si>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</si>
  <si>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</si>
  <si>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</si>
  <si>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2020年度米东区社会保险基金预算支出决算表</t>
  </si>
  <si>
    <r>
      <t>公开1</t>
    </r>
    <r>
      <rPr>
        <sz val="10"/>
        <rFont val="宋体"/>
        <family val="0"/>
      </rPr>
      <t>5</t>
    </r>
    <r>
      <rPr>
        <sz val="10"/>
        <rFont val="宋体"/>
        <family val="0"/>
      </rPr>
      <t>表</t>
    </r>
  </si>
  <si>
    <t>一、支出</t>
  </si>
  <si>
    <t xml:space="preserve">   其中:社会保险待遇支出</t>
  </si>
  <si>
    <t xml:space="preserve">        其他支出</t>
  </si>
  <si>
    <t xml:space="preserve">        转移支出</t>
  </si>
  <si>
    <t xml:space="preserve">        中央调剂资金支出</t>
  </si>
  <si>
    <t>2020年度米东区社会保险基金预算结余表</t>
  </si>
  <si>
    <t>一、本年收支结余</t>
  </si>
  <si>
    <t>二、年末滚存结余</t>
  </si>
  <si>
    <t>2020年度米东区地方政府债务余额情况录入表</t>
  </si>
  <si>
    <r>
      <t>公开1</t>
    </r>
    <r>
      <rPr>
        <sz val="10"/>
        <rFont val="宋体"/>
        <family val="0"/>
      </rPr>
      <t>7</t>
    </r>
    <r>
      <rPr>
        <sz val="10"/>
        <rFont val="宋体"/>
        <family val="0"/>
      </rPr>
      <t>表</t>
    </r>
  </si>
  <si>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</si>
  <si>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</si>
  <si>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</si>
  <si>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</si>
  <si>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</si>
  <si>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</si>
  <si>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</si>
  <si>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</si>
  <si>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</si>
  <si>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</si>
  <si>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</si>
  <si>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</si>
  <si>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</si>
  <si>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</si>
  <si>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</si>
  <si>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2020年度米东区地方政府专项债务分项目余额情况录入表</t>
  </si>
  <si>
    <r>
      <t>公开1</t>
    </r>
    <r>
      <rPr>
        <sz val="10"/>
        <rFont val="宋体"/>
        <family val="0"/>
      </rPr>
      <t>8表</t>
    </r>
  </si>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</sst>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s>
  <fonts count="55">
    <font>
      <sz val="12"/>
      <name val="宋体"/>
      <family val="0"/>
    </font>
    <font>
      <sz val="11"/>
      <name val="宋体"/>
      <family val="0"/>
    </font>
    <font>
      <b/>
      <sz val="18"/>
      <name val="宋体"/>
      <family val="0"/>
    </font>
    <font>
      <sz val="10"/>
      <name val="宋体"/>
      <family val="0"/>
    </font>
    <font>
      <b/>
      <sz val="10"/>
      <name val="宋体"/>
      <family val="0"/>
    </font>
    <font>
      <b/>
      <sz val="28"/>
      <name val="宋体"/>
      <family val="0"/>
    </font>
    <font>
      <b/>
      <sz val="18"/>
      <color indexed="58"/>
      <name val="宋体"/>
      <family val="0"/>
    </font>
    <font>
      <b/>
      <sz val="10"/>
      <color indexed="58"/>
      <name val="宋体"/>
      <family val="0"/>
    </font>
    <font>
      <sz val="10"/>
      <color indexed="58"/>
      <name val="宋体"/>
      <family val="0"/>
    </font>
    <font>
      <sz val="9"/>
      <color indexed="8"/>
      <name val="MS Sans Serif"/>
      <family val="2"/>
    </font>
    <font>
      <b/>
      <sz val="16"/>
      <color indexed="58"/>
      <name val="宋体"/>
      <family val="0"/>
    </font>
    <font>
      <sz val="9"/>
      <color indexed="58"/>
      <name val="宋体"/>
      <family val="0"/>
    </font>
    <font>
      <sz val="10"/>
      <name val="Arial"/>
      <family val="2"/>
    </font>
    <font>
      <b/>
      <sz val="10"/>
      <name val="Arial"/>
      <family val="2"/>
    </font>
    <font>
      <b/>
      <sz val="2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MS Sans Serif"/>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177" fontId="13" fillId="0" borderId="0" applyFont="0" applyFill="0" applyBorder="0" applyAlignment="0" applyProtection="0"/>
    <xf numFmtId="9" fontId="13" fillId="0" borderId="0" applyFont="0" applyFill="0" applyBorder="0" applyAlignment="0" applyProtection="0"/>
    <xf numFmtId="178" fontId="13" fillId="0" borderId="0" applyFont="0" applyFill="0" applyBorder="0" applyAlignment="0" applyProtection="0"/>
    <xf numFmtId="179" fontId="13"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3" borderId="5" applyNumberFormat="0" applyAlignment="0" applyProtection="0"/>
    <xf numFmtId="0" fontId="44" fillId="4" borderId="6" applyNumberFormat="0" applyAlignment="0" applyProtection="0"/>
    <xf numFmtId="0" fontId="45" fillId="4" borderId="5" applyNumberFormat="0" applyAlignment="0" applyProtection="0"/>
    <xf numFmtId="0" fontId="46" fillId="5" borderId="7" applyNumberFormat="0" applyAlignment="0" applyProtection="0"/>
    <xf numFmtId="0" fontId="47" fillId="0" borderId="8" applyNumberFormat="0" applyFill="0" applyAlignment="0" applyProtection="0"/>
    <xf numFmtId="0" fontId="48" fillId="0" borderId="9"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12" fillId="0" borderId="0">
      <alignment/>
      <protection/>
    </xf>
    <xf numFmtId="0" fontId="53" fillId="0" borderId="0">
      <alignment vertical="center"/>
      <protection/>
    </xf>
  </cellStyleXfs>
  <cellXfs count="74">
    <xf numFmtId="0" fontId="0" fillId="0" borderId="0" xfId="0" applyAlignment="1">
      <alignment/>
    </xf>
    <xf numFmtId="0" fontId="2" fillId="33" borderId="0" xfId="0" applyNumberFormat="1" applyFont="1" applyFill="1" applyAlignment="1" applyProtection="1">
      <alignment horizontal="center" vertical="center"/>
      <protection/>
    </xf>
    <xf numFmtId="0" fontId="3" fillId="33"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protection/>
    </xf>
    <xf numFmtId="3" fontId="3" fillId="33" borderId="10"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right" vertical="center"/>
      <protection/>
    </xf>
    <xf numFmtId="0" fontId="0" fillId="0" borderId="0" xfId="0" applyAlignment="1">
      <alignment vertical="center"/>
    </xf>
    <xf numFmtId="0" fontId="5" fillId="0" borderId="0" xfId="0" applyNumberFormat="1" applyFont="1" applyFill="1" applyAlignment="1" applyProtection="1">
      <alignment horizontal="center" vertical="center"/>
      <protection/>
    </xf>
    <xf numFmtId="0" fontId="4"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vertical="center"/>
      <protection/>
    </xf>
    <xf numFmtId="3" fontId="3" fillId="33" borderId="10" xfId="0" applyNumberFormat="1" applyFont="1" applyFill="1" applyBorder="1" applyAlignment="1" applyProtection="1">
      <alignment horizontal="right" vertical="center"/>
      <protection/>
    </xf>
    <xf numFmtId="3" fontId="3" fillId="34" borderId="10"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vertical="center"/>
      <protection/>
    </xf>
    <xf numFmtId="0" fontId="6" fillId="33" borderId="0" xfId="63" applyFont="1" applyFill="1" applyBorder="1" applyAlignment="1">
      <alignment horizontal="center" vertical="center"/>
      <protection/>
    </xf>
    <xf numFmtId="0" fontId="0" fillId="33" borderId="0" xfId="0" applyFill="1" applyAlignment="1">
      <alignment/>
    </xf>
    <xf numFmtId="0" fontId="7" fillId="33" borderId="0" xfId="63" applyFont="1" applyFill="1" applyBorder="1" applyAlignment="1">
      <alignment horizontal="center" vertical="center"/>
      <protection/>
    </xf>
    <xf numFmtId="0" fontId="8" fillId="33" borderId="0" xfId="63" applyFont="1" applyFill="1" applyBorder="1" applyAlignment="1">
      <alignment horizontal="center" vertical="center"/>
      <protection/>
    </xf>
    <xf numFmtId="0" fontId="8" fillId="33" borderId="0" xfId="63" applyFont="1" applyFill="1" applyBorder="1" applyAlignment="1">
      <alignment vertical="justify" wrapText="1"/>
      <protection/>
    </xf>
    <xf numFmtId="0" fontId="7" fillId="33" borderId="10" xfId="63" applyFont="1" applyFill="1" applyBorder="1" applyAlignment="1">
      <alignment horizontal="center" vertical="center" wrapText="1"/>
      <protection/>
    </xf>
    <xf numFmtId="49" fontId="54" fillId="33" borderId="10" xfId="64" applyNumberFormat="1" applyFont="1" applyFill="1" applyBorder="1">
      <alignment vertical="center"/>
      <protection/>
    </xf>
    <xf numFmtId="0" fontId="8" fillId="33" borderId="11" xfId="63" applyFont="1" applyFill="1" applyBorder="1" applyAlignment="1">
      <alignment horizontal="right" vertical="center" wrapText="1"/>
      <protection/>
    </xf>
    <xf numFmtId="0" fontId="8" fillId="33" borderId="12" xfId="63" applyFont="1" applyFill="1" applyBorder="1" applyAlignment="1">
      <alignment horizontal="right" vertical="center" wrapText="1"/>
      <protection/>
    </xf>
    <xf numFmtId="0" fontId="7" fillId="33" borderId="10" xfId="63" applyFont="1" applyFill="1" applyBorder="1" applyAlignment="1">
      <alignment horizontal="center" vertical="center"/>
      <protection/>
    </xf>
    <xf numFmtId="0" fontId="7" fillId="33" borderId="12" xfId="63" applyFont="1" applyFill="1" applyBorder="1" applyAlignment="1">
      <alignment horizontal="right" vertical="center" wrapText="1"/>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10" xfId="0" applyNumberFormat="1" applyFont="1" applyFill="1" applyBorder="1" applyAlignment="1" applyProtection="1">
      <alignment horizontal="right" vertical="center"/>
      <protection/>
    </xf>
    <xf numFmtId="0" fontId="2" fillId="0" borderId="0" xfId="0" applyNumberFormat="1" applyFont="1" applyFill="1" applyAlignment="1" applyProtection="1">
      <alignment vertical="center"/>
      <protection/>
    </xf>
    <xf numFmtId="0" fontId="3" fillId="0" borderId="13"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left" vertical="center"/>
      <protection/>
    </xf>
    <xf numFmtId="0" fontId="3" fillId="35" borderId="10" xfId="0" applyNumberFormat="1" applyFont="1" applyFill="1" applyBorder="1" applyAlignment="1" applyProtection="1">
      <alignment horizontal="left" vertical="center"/>
      <protection/>
    </xf>
    <xf numFmtId="0" fontId="3" fillId="35" borderId="10" xfId="0" applyNumberFormat="1" applyFont="1" applyFill="1" applyBorder="1" applyAlignment="1" applyProtection="1">
      <alignment vertical="center"/>
      <protection/>
    </xf>
    <xf numFmtId="0" fontId="0" fillId="35" borderId="10" xfId="0" applyNumberFormat="1" applyFont="1" applyFill="1" applyBorder="1" applyAlignment="1" applyProtection="1">
      <alignment/>
      <protection/>
    </xf>
    <xf numFmtId="0" fontId="2" fillId="33" borderId="0" xfId="0" applyNumberFormat="1" applyFont="1" applyFill="1" applyAlignment="1" applyProtection="1">
      <alignment horizontal="left" vertical="center"/>
      <protection/>
    </xf>
    <xf numFmtId="0" fontId="3" fillId="33" borderId="10"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vertical="center"/>
      <protection/>
    </xf>
    <xf numFmtId="0" fontId="10" fillId="0" borderId="14" xfId="63" applyFont="1" applyBorder="1" applyAlignment="1">
      <alignment horizontal="center" vertical="center"/>
      <protection/>
    </xf>
    <xf numFmtId="0" fontId="10" fillId="0" borderId="0" xfId="63" applyFont="1" applyBorder="1" applyAlignment="1">
      <alignment horizontal="center" vertical="center"/>
      <protection/>
    </xf>
    <xf numFmtId="0" fontId="8" fillId="0" borderId="0" xfId="63" applyFont="1" applyBorder="1" applyAlignment="1">
      <alignment horizontal="center" vertical="center"/>
      <protection/>
    </xf>
    <xf numFmtId="0" fontId="11" fillId="0" borderId="0" xfId="63" applyFont="1" applyBorder="1" applyAlignment="1">
      <alignment vertical="justify" wrapText="1"/>
      <protection/>
    </xf>
    <xf numFmtId="0" fontId="7" fillId="0" borderId="10" xfId="63" applyFont="1" applyBorder="1" applyAlignment="1">
      <alignment horizontal="center" vertical="center" wrapText="1"/>
      <protection/>
    </xf>
    <xf numFmtId="0" fontId="8" fillId="0" borderId="15" xfId="63" applyFont="1" applyBorder="1" applyAlignment="1">
      <alignment horizontal="left" vertical="center" wrapText="1"/>
      <protection/>
    </xf>
    <xf numFmtId="0" fontId="8" fillId="0" borderId="15" xfId="63" applyFont="1" applyBorder="1" applyAlignment="1">
      <alignment horizontal="right" vertical="center" wrapText="1"/>
      <protection/>
    </xf>
    <xf numFmtId="0" fontId="8" fillId="0" borderId="16" xfId="63" applyFont="1" applyBorder="1" applyAlignment="1">
      <alignment horizontal="left" vertical="center" wrapText="1"/>
      <protection/>
    </xf>
    <xf numFmtId="0" fontId="8" fillId="0" borderId="16" xfId="63" applyFont="1" applyBorder="1" applyAlignment="1">
      <alignment horizontal="right" vertical="center" wrapText="1"/>
      <protection/>
    </xf>
    <xf numFmtId="0" fontId="7" fillId="0" borderId="16" xfId="63" applyFont="1" applyBorder="1" applyAlignment="1">
      <alignment horizontal="center" vertical="center"/>
      <protection/>
    </xf>
    <xf numFmtId="0" fontId="7" fillId="0" borderId="16" xfId="63" applyFont="1" applyBorder="1" applyAlignment="1">
      <alignment horizontal="right" vertical="center" wrapText="1"/>
      <protection/>
    </xf>
    <xf numFmtId="0" fontId="2" fillId="33" borderId="0" xfId="0" applyNumberFormat="1" applyFont="1" applyFill="1" applyAlignment="1" applyProtection="1">
      <alignment horizontal="center" vertical="center"/>
      <protection/>
    </xf>
    <xf numFmtId="0" fontId="0" fillId="33" borderId="10" xfId="0" applyNumberFormat="1" applyFont="1" applyFill="1" applyBorder="1" applyAlignment="1" applyProtection="1">
      <alignment/>
      <protection/>
    </xf>
    <xf numFmtId="0" fontId="3" fillId="33" borderId="0" xfId="0" applyFont="1" applyFill="1" applyAlignment="1">
      <alignment vertical="center"/>
    </xf>
    <xf numFmtId="0" fontId="3" fillId="33" borderId="0" xfId="0" applyFont="1" applyFill="1" applyAlignment="1">
      <alignment horizontal="right" vertical="center"/>
    </xf>
    <xf numFmtId="0" fontId="4" fillId="33" borderId="10" xfId="0" applyNumberFormat="1" applyFont="1" applyFill="1" applyBorder="1" applyAlignment="1" applyProtection="1">
      <alignment horizontal="left" vertical="center"/>
      <protection/>
    </xf>
    <xf numFmtId="0" fontId="10" fillId="33" borderId="0" xfId="63" applyFont="1" applyFill="1" applyBorder="1" applyAlignment="1">
      <alignment horizontal="center" vertical="center"/>
      <protection/>
    </xf>
    <xf numFmtId="0" fontId="3" fillId="0" borderId="10" xfId="63" applyFont="1" applyBorder="1" applyAlignment="1">
      <alignment horizontal="center" vertical="center" wrapText="1"/>
      <protection/>
    </xf>
    <xf numFmtId="0" fontId="12" fillId="0" borderId="10" xfId="63" applyBorder="1" applyAlignment="1">
      <alignment vertical="center"/>
      <protection/>
    </xf>
    <xf numFmtId="41" fontId="12" fillId="0" borderId="10" xfId="63" applyNumberFormat="1" applyBorder="1" applyAlignment="1">
      <alignment vertical="center"/>
      <protection/>
    </xf>
    <xf numFmtId="0" fontId="13" fillId="0" borderId="10" xfId="63" applyFont="1" applyBorder="1" applyAlignment="1">
      <alignment horizontal="center" vertical="center"/>
      <protection/>
    </xf>
    <xf numFmtId="0" fontId="13" fillId="0" borderId="10" xfId="63" applyFont="1" applyBorder="1" applyAlignment="1">
      <alignment vertical="center"/>
      <protection/>
    </xf>
    <xf numFmtId="0" fontId="4" fillId="33" borderId="17" xfId="0" applyNumberFormat="1" applyFont="1" applyFill="1" applyBorder="1" applyAlignment="1" applyProtection="1">
      <alignment vertical="center"/>
      <protection/>
    </xf>
    <xf numFmtId="0" fontId="4" fillId="33" borderId="18" xfId="0" applyNumberFormat="1" applyFont="1" applyFill="1" applyBorder="1" applyAlignment="1" applyProtection="1">
      <alignment vertical="center"/>
      <protection/>
    </xf>
    <xf numFmtId="0" fontId="4" fillId="33" borderId="10" xfId="0" applyNumberFormat="1" applyFont="1" applyFill="1" applyBorder="1" applyAlignment="1" applyProtection="1">
      <alignment horizontal="left" vertical="center"/>
      <protection/>
    </xf>
    <xf numFmtId="0" fontId="14" fillId="0" borderId="0" xfId="0" applyNumberFormat="1" applyFont="1" applyFill="1" applyAlignment="1" applyProtection="1">
      <alignment horizontal="center" vertical="center"/>
      <protection/>
    </xf>
    <xf numFmtId="0" fontId="14" fillId="0" borderId="0" xfId="0" applyNumberFormat="1" applyFont="1" applyFill="1" applyAlignment="1" applyProtection="1">
      <alignment vertical="center"/>
      <protection/>
    </xf>
    <xf numFmtId="0" fontId="1" fillId="33" borderId="10" xfId="0" applyNumberFormat="1" applyFont="1" applyFill="1" applyBorder="1" applyAlignment="1" applyProtection="1">
      <alignment horizontal="center" vertical="center"/>
      <protection/>
    </xf>
    <xf numFmtId="0" fontId="1" fillId="33" borderId="10"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center" vertical="center"/>
      <protection/>
    </xf>
    <xf numFmtId="0" fontId="0" fillId="0" borderId="0" xfId="0" applyFill="1" applyAlignment="1">
      <alignment vertical="center"/>
    </xf>
    <xf numFmtId="0" fontId="3" fillId="33" borderId="19" xfId="0" applyNumberFormat="1" applyFont="1" applyFill="1" applyBorder="1" applyAlignment="1" applyProtection="1">
      <alignment horizontal="left" vertical="center"/>
      <protection/>
    </xf>
    <xf numFmtId="0" fontId="0" fillId="0" borderId="0" xfId="0" applyFont="1" applyAlignment="1">
      <alignment vertical="center"/>
    </xf>
    <xf numFmtId="0" fontId="0" fillId="0" borderId="0" xfId="0" applyFont="1" applyAlignment="1">
      <alignment/>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s>
  <dxfs count="1">
    <dxf>
      <fill>
        <patternFill patternType="none">
          <fgColor indexed="64"/>
          <bgColor indexed="65"/>
        </patternFill>
      </fill>
    </dxf>
  </dxfs>
  <tableStyles count="1" defaultTableStyle="TableStyleMedium9" defaultPivotStyle="PivotStyleLight16">
    <tableStyle name="表样式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showGridLines="0" workbookViewId="0" topLeftCell="A1">
      <selection activeCell="G6" sqref="G6"/>
    </sheetView>
  </sheetViews>
  <sheetFormatPr defaultColWidth="9.00390625" defaultRowHeight="24.75" customHeight="1"/>
  <cols>
    <col min="1" max="1" width="32.375" style="0" customWidth="1"/>
    <col min="2" max="2" width="25.50390625" style="0" customWidth="1"/>
    <col min="3" max="3" width="25.625" style="0" customWidth="1"/>
    <col min="4" max="4" width="25.50390625" style="0" customWidth="1"/>
    <col min="5" max="5" width="23.375" style="0" customWidth="1"/>
    <col min="6" max="6" width="13.875" style="0" customWidth="1"/>
  </cols>
  <sheetData>
    <row r="1" spans="1:7" ht="24.75" customHeight="1">
      <c r="A1" s="72"/>
      <c r="B1" s="72"/>
      <c r="C1" s="72"/>
      <c r="D1" s="72"/>
      <c r="E1" s="72"/>
      <c r="F1" s="72"/>
      <c r="G1" s="72"/>
    </row>
    <row r="2" spans="1:7" ht="24.75" customHeight="1">
      <c r="A2" s="72"/>
      <c r="B2" s="72"/>
      <c r="C2" s="72"/>
      <c r="D2" s="72"/>
      <c r="E2" s="72"/>
      <c r="F2" s="72"/>
      <c r="G2" s="72"/>
    </row>
    <row r="3" spans="1:7" ht="24.75" customHeight="1">
      <c r="A3" s="72"/>
      <c r="B3" s="72"/>
      <c r="C3" s="72"/>
      <c r="D3" s="72"/>
      <c r="E3" s="72"/>
      <c r="F3" s="72"/>
      <c r="G3" s="72"/>
    </row>
    <row r="4" spans="1:7" ht="24.75" customHeight="1">
      <c r="A4" s="72"/>
      <c r="B4" s="72"/>
      <c r="C4" s="72"/>
      <c r="D4" s="72"/>
      <c r="E4" s="72"/>
      <c r="F4" s="72"/>
      <c r="G4" s="72"/>
    </row>
    <row r="5" spans="1:7" ht="24.75" customHeight="1">
      <c r="A5" s="72"/>
      <c r="B5" s="72"/>
      <c r="C5" s="72"/>
      <c r="D5" s="72"/>
      <c r="E5" s="72"/>
      <c r="F5" s="72"/>
      <c r="G5" s="72"/>
    </row>
    <row r="6" spans="1:7" ht="24.75" customHeight="1">
      <c r="A6" s="72"/>
      <c r="B6" s="72"/>
      <c r="C6" s="72"/>
      <c r="D6" s="72"/>
      <c r="E6" s="72"/>
      <c r="F6" s="72"/>
      <c r="G6" s="72"/>
    </row>
    <row r="7" spans="1:7" ht="24.75" customHeight="1">
      <c r="A7" s="72"/>
      <c r="B7" s="72"/>
      <c r="C7" s="72"/>
      <c r="D7" s="72"/>
      <c r="E7" s="72"/>
      <c r="F7" s="72"/>
      <c r="G7" s="72"/>
    </row>
    <row r="8" spans="1:7" ht="24.75" customHeight="1">
      <c r="A8" s="72"/>
      <c r="B8" s="72"/>
      <c r="C8" s="72"/>
      <c r="D8" s="72"/>
      <c r="E8" s="72"/>
      <c r="F8" s="72"/>
      <c r="G8" s="72"/>
    </row>
    <row r="9" spans="1:7" ht="40.5" customHeight="1">
      <c r="A9" s="10" t="s">
        <v>0</v>
      </c>
      <c r="B9" s="10"/>
      <c r="C9" s="10"/>
      <c r="D9" s="10"/>
      <c r="E9" s="10"/>
      <c r="F9" s="10"/>
      <c r="G9" s="10"/>
    </row>
    <row r="10" spans="1:7" ht="24.75" customHeight="1">
      <c r="A10" s="72"/>
      <c r="B10" s="72"/>
      <c r="C10" s="72"/>
      <c r="D10" s="72"/>
      <c r="E10" s="72"/>
      <c r="F10" s="72"/>
      <c r="G10" s="72"/>
    </row>
    <row r="11" spans="1:7" ht="24.75" customHeight="1">
      <c r="A11" s="72"/>
      <c r="B11" s="72"/>
      <c r="C11" s="72"/>
      <c r="D11" s="72"/>
      <c r="E11" s="72"/>
      <c r="F11" s="72"/>
      <c r="G11" s="72"/>
    </row>
    <row r="12" spans="1:7" ht="24.75" customHeight="1">
      <c r="A12" s="72"/>
      <c r="B12" s="72"/>
      <c r="C12" s="72"/>
      <c r="D12" s="72"/>
      <c r="E12" s="72"/>
      <c r="F12" s="72"/>
      <c r="G12" s="72"/>
    </row>
    <row r="13" spans="1:7" ht="24.75" customHeight="1">
      <c r="A13" s="72"/>
      <c r="B13" s="72"/>
      <c r="C13" s="72"/>
      <c r="D13" s="72"/>
      <c r="E13" s="72"/>
      <c r="F13" s="72"/>
      <c r="G13" s="72"/>
    </row>
    <row r="14" spans="1:7" ht="24.75" customHeight="1">
      <c r="A14" s="72"/>
      <c r="B14" s="72"/>
      <c r="C14" s="72"/>
      <c r="D14" s="72"/>
      <c r="E14" s="72"/>
      <c r="F14" s="72"/>
      <c r="G14" s="72"/>
    </row>
    <row r="15" spans="1:7" ht="24.75" customHeight="1">
      <c r="A15" s="72"/>
      <c r="B15" s="72"/>
      <c r="C15" s="72"/>
      <c r="D15" s="72"/>
      <c r="E15" s="72"/>
      <c r="F15" s="72"/>
      <c r="G15" s="72"/>
    </row>
    <row r="16" spans="1:7" ht="24.75" customHeight="1">
      <c r="A16" s="72"/>
      <c r="B16" s="72"/>
      <c r="C16" s="72"/>
      <c r="D16" s="72"/>
      <c r="E16" s="72"/>
      <c r="F16" s="72"/>
      <c r="G16" s="72"/>
    </row>
    <row r="17" spans="1:7" ht="24.75" customHeight="1">
      <c r="A17" s="72"/>
      <c r="B17" s="72"/>
      <c r="C17" s="72"/>
      <c r="D17" s="72"/>
      <c r="E17" s="72"/>
      <c r="F17" s="72"/>
      <c r="G17" s="72"/>
    </row>
    <row r="18" spans="1:7" ht="24.75" customHeight="1">
      <c r="A18" s="72"/>
      <c r="B18" s="72"/>
      <c r="C18" s="72"/>
      <c r="D18" s="72"/>
      <c r="E18" s="72"/>
      <c r="F18" s="72"/>
      <c r="G18" s="72"/>
    </row>
    <row r="19" spans="1:7" ht="24.75" customHeight="1">
      <c r="A19" s="72"/>
      <c r="B19" s="72"/>
      <c r="C19" s="72"/>
      <c r="D19" s="72"/>
      <c r="E19" s="72"/>
      <c r="F19" s="72"/>
      <c r="G19" s="72"/>
    </row>
    <row r="20" spans="1:7" ht="24.75" customHeight="1">
      <c r="A20" s="72"/>
      <c r="B20" s="72"/>
      <c r="C20" s="72"/>
      <c r="D20" s="72"/>
      <c r="E20" s="72"/>
      <c r="F20" s="72"/>
      <c r="G20" s="72"/>
    </row>
    <row r="21" spans="1:7" ht="24.75" customHeight="1">
      <c r="A21" s="73"/>
      <c r="B21" s="73"/>
      <c r="C21" s="73"/>
      <c r="D21" s="73"/>
      <c r="E21" s="73"/>
      <c r="F21" s="73"/>
      <c r="G21" s="73"/>
    </row>
  </sheetData>
  <sheetProtection/>
  <mergeCells count="1">
    <mergeCell ref="A9:G9"/>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75"/>
  <sheetViews>
    <sheetView showGridLines="0" showZeros="0" workbookViewId="0" topLeftCell="A1">
      <selection activeCell="C2" sqref="C2"/>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 t="s">
        <v>2094</v>
      </c>
      <c r="B1" s="1"/>
      <c r="C1" s="1"/>
    </row>
    <row r="2" spans="1:3" ht="16.5" customHeight="1">
      <c r="A2" s="53"/>
      <c r="B2" s="53"/>
      <c r="C2" s="54" t="s">
        <v>2095</v>
      </c>
    </row>
    <row r="3" spans="1:3" ht="16.5" customHeight="1">
      <c r="A3" s="53"/>
      <c r="B3" s="53"/>
      <c r="C3" s="54" t="s">
        <v>46</v>
      </c>
    </row>
    <row r="4" spans="1:3" ht="16.5" customHeight="1">
      <c r="A4" s="3" t="s">
        <v>47</v>
      </c>
      <c r="B4" s="3" t="s">
        <v>48</v>
      </c>
      <c r="C4" s="3" t="s">
        <v>49</v>
      </c>
    </row>
    <row r="5" spans="1:3" ht="17.25" customHeight="1">
      <c r="A5" s="55"/>
      <c r="B5" s="3" t="s">
        <v>2096</v>
      </c>
      <c r="C5" s="6">
        <f>SUM(C6,C56)</f>
        <v>389802</v>
      </c>
    </row>
    <row r="6" spans="1:3" ht="17.25" customHeight="1">
      <c r="A6" s="38">
        <v>10301</v>
      </c>
      <c r="B6" s="39" t="s">
        <v>2097</v>
      </c>
      <c r="C6" s="6">
        <f>SUM(C7,C10:C18,C24:C25,C28:C31,C34:C36,C39:C43,C46:C47,C55)</f>
        <v>389205</v>
      </c>
    </row>
    <row r="7" spans="1:3" ht="17.25" customHeight="1">
      <c r="A7" s="38">
        <v>1030102</v>
      </c>
      <c r="B7" s="39" t="s">
        <v>2098</v>
      </c>
      <c r="C7" s="6">
        <f>SUM(C8:C9)</f>
        <v>0</v>
      </c>
    </row>
    <row r="8" spans="1:3" ht="17.25" customHeight="1">
      <c r="A8" s="38">
        <v>103010201</v>
      </c>
      <c r="B8" s="7" t="s">
        <v>2099</v>
      </c>
      <c r="C8" s="6">
        <v>0</v>
      </c>
    </row>
    <row r="9" spans="1:3" ht="17.25" customHeight="1">
      <c r="A9" s="38">
        <v>103010202</v>
      </c>
      <c r="B9" s="7" t="s">
        <v>2100</v>
      </c>
      <c r="C9" s="6">
        <v>0</v>
      </c>
    </row>
    <row r="10" spans="1:3" ht="17.25" customHeight="1">
      <c r="A10" s="38">
        <v>1030106</v>
      </c>
      <c r="B10" s="39" t="s">
        <v>2101</v>
      </c>
      <c r="C10" s="6">
        <v>0</v>
      </c>
    </row>
    <row r="11" spans="1:3" ht="17.25" customHeight="1">
      <c r="A11" s="38">
        <v>1030110</v>
      </c>
      <c r="B11" s="39" t="s">
        <v>2102</v>
      </c>
      <c r="C11" s="6">
        <v>0</v>
      </c>
    </row>
    <row r="12" spans="1:3" ht="17.25" customHeight="1">
      <c r="A12" s="38">
        <v>1030112</v>
      </c>
      <c r="B12" s="39" t="s">
        <v>2103</v>
      </c>
      <c r="C12" s="6">
        <v>0</v>
      </c>
    </row>
    <row r="13" spans="1:3" ht="17.25" customHeight="1">
      <c r="A13" s="38">
        <v>1030115</v>
      </c>
      <c r="B13" s="39" t="s">
        <v>2104</v>
      </c>
      <c r="C13" s="6">
        <v>0</v>
      </c>
    </row>
    <row r="14" spans="1:3" ht="17.25" customHeight="1">
      <c r="A14" s="38">
        <v>1030121</v>
      </c>
      <c r="B14" s="39" t="s">
        <v>2105</v>
      </c>
      <c r="C14" s="6">
        <v>0</v>
      </c>
    </row>
    <row r="15" spans="1:3" ht="17.25" customHeight="1">
      <c r="A15" s="38">
        <v>1030129</v>
      </c>
      <c r="B15" s="39" t="s">
        <v>2106</v>
      </c>
      <c r="C15" s="6">
        <v>0</v>
      </c>
    </row>
    <row r="16" spans="1:3" ht="17.25" customHeight="1">
      <c r="A16" s="38">
        <v>1030146</v>
      </c>
      <c r="B16" s="39" t="s">
        <v>2107</v>
      </c>
      <c r="C16" s="6">
        <v>0</v>
      </c>
    </row>
    <row r="17" spans="1:3" ht="17.25" customHeight="1">
      <c r="A17" s="38">
        <v>1030147</v>
      </c>
      <c r="B17" s="39" t="s">
        <v>2108</v>
      </c>
      <c r="C17" s="6">
        <v>0</v>
      </c>
    </row>
    <row r="18" spans="1:3" ht="17.25" customHeight="1">
      <c r="A18" s="38">
        <v>1030148</v>
      </c>
      <c r="B18" s="39" t="s">
        <v>2109</v>
      </c>
      <c r="C18" s="6">
        <f>SUM(C19:C23)</f>
        <v>380051</v>
      </c>
    </row>
    <row r="19" spans="1:3" ht="17.25" customHeight="1">
      <c r="A19" s="38">
        <v>103014801</v>
      </c>
      <c r="B19" s="7" t="s">
        <v>2110</v>
      </c>
      <c r="C19" s="6">
        <v>397597</v>
      </c>
    </row>
    <row r="20" spans="1:3" ht="17.25" customHeight="1">
      <c r="A20" s="38">
        <v>103014802</v>
      </c>
      <c r="B20" s="7" t="s">
        <v>2111</v>
      </c>
      <c r="C20" s="6">
        <v>0</v>
      </c>
    </row>
    <row r="21" spans="1:3" ht="17.25" customHeight="1">
      <c r="A21" s="38">
        <v>103014803</v>
      </c>
      <c r="B21" s="7" t="s">
        <v>2112</v>
      </c>
      <c r="C21" s="6">
        <v>-2686</v>
      </c>
    </row>
    <row r="22" spans="1:3" ht="17.25" customHeight="1">
      <c r="A22" s="38">
        <v>103014898</v>
      </c>
      <c r="B22" s="7" t="s">
        <v>2113</v>
      </c>
      <c r="C22" s="6">
        <v>-15881</v>
      </c>
    </row>
    <row r="23" spans="1:3" ht="17.25" customHeight="1">
      <c r="A23" s="38">
        <v>103014899</v>
      </c>
      <c r="B23" s="7" t="s">
        <v>2114</v>
      </c>
      <c r="C23" s="6">
        <v>1021</v>
      </c>
    </row>
    <row r="24" spans="1:3" ht="17.25" customHeight="1">
      <c r="A24" s="38">
        <v>1030149</v>
      </c>
      <c r="B24" s="39" t="s">
        <v>2115</v>
      </c>
      <c r="C24" s="6">
        <v>0</v>
      </c>
    </row>
    <row r="25" spans="1:3" ht="17.25" customHeight="1">
      <c r="A25" s="38">
        <v>1030150</v>
      </c>
      <c r="B25" s="39" t="s">
        <v>2116</v>
      </c>
      <c r="C25" s="6">
        <f>SUM(C26:C27)</f>
        <v>0</v>
      </c>
    </row>
    <row r="26" spans="1:3" ht="17.25" customHeight="1">
      <c r="A26" s="38">
        <v>103015001</v>
      </c>
      <c r="B26" s="7" t="s">
        <v>2117</v>
      </c>
      <c r="C26" s="6">
        <v>0</v>
      </c>
    </row>
    <row r="27" spans="1:3" ht="17.25" customHeight="1">
      <c r="A27" s="38">
        <v>103015002</v>
      </c>
      <c r="B27" s="7" t="s">
        <v>2118</v>
      </c>
      <c r="C27" s="6">
        <v>0</v>
      </c>
    </row>
    <row r="28" spans="1:3" ht="17.25" customHeight="1">
      <c r="A28" s="38">
        <v>1030152</v>
      </c>
      <c r="B28" s="39" t="s">
        <v>2119</v>
      </c>
      <c r="C28" s="6">
        <v>0</v>
      </c>
    </row>
    <row r="29" spans="1:3" ht="17.25" customHeight="1">
      <c r="A29" s="38">
        <v>1030153</v>
      </c>
      <c r="B29" s="39" t="s">
        <v>2120</v>
      </c>
      <c r="C29" s="6">
        <v>0</v>
      </c>
    </row>
    <row r="30" spans="1:3" ht="17.25" customHeight="1">
      <c r="A30" s="38">
        <v>1030154</v>
      </c>
      <c r="B30" s="39" t="s">
        <v>2121</v>
      </c>
      <c r="C30" s="6">
        <v>0</v>
      </c>
    </row>
    <row r="31" spans="1:3" ht="17.25" customHeight="1">
      <c r="A31" s="38">
        <v>1030155</v>
      </c>
      <c r="B31" s="39" t="s">
        <v>2122</v>
      </c>
      <c r="C31" s="6">
        <f>SUM(C32:C33)</f>
        <v>0</v>
      </c>
    </row>
    <row r="32" spans="1:3" ht="17.25" customHeight="1">
      <c r="A32" s="38">
        <v>103015501</v>
      </c>
      <c r="B32" s="7" t="s">
        <v>2123</v>
      </c>
      <c r="C32" s="6">
        <v>0</v>
      </c>
    </row>
    <row r="33" spans="1:3" ht="17.25" customHeight="1">
      <c r="A33" s="38">
        <v>103015502</v>
      </c>
      <c r="B33" s="7" t="s">
        <v>2124</v>
      </c>
      <c r="C33" s="6">
        <v>0</v>
      </c>
    </row>
    <row r="34" spans="1:3" ht="17.25" customHeight="1">
      <c r="A34" s="38">
        <v>1030156</v>
      </c>
      <c r="B34" s="39" t="s">
        <v>2125</v>
      </c>
      <c r="C34" s="6">
        <v>5643</v>
      </c>
    </row>
    <row r="35" spans="1:3" ht="17.25" customHeight="1">
      <c r="A35" s="38">
        <v>1030157</v>
      </c>
      <c r="B35" s="39" t="s">
        <v>2126</v>
      </c>
      <c r="C35" s="6">
        <v>0</v>
      </c>
    </row>
    <row r="36" spans="1:3" ht="17.25" customHeight="1">
      <c r="A36" s="38">
        <v>1030158</v>
      </c>
      <c r="B36" s="39" t="s">
        <v>2127</v>
      </c>
      <c r="C36" s="6">
        <f>SUM(C37:C38)</f>
        <v>0</v>
      </c>
    </row>
    <row r="37" spans="1:3" ht="17.25" customHeight="1">
      <c r="A37" s="38">
        <v>103015801</v>
      </c>
      <c r="B37" s="7" t="s">
        <v>2128</v>
      </c>
      <c r="C37" s="6">
        <v>0</v>
      </c>
    </row>
    <row r="38" spans="1:3" ht="17.25" customHeight="1">
      <c r="A38" s="38">
        <v>103015803</v>
      </c>
      <c r="B38" s="7" t="s">
        <v>2129</v>
      </c>
      <c r="C38" s="6">
        <v>0</v>
      </c>
    </row>
    <row r="39" spans="1:3" ht="17.25" customHeight="1">
      <c r="A39" s="38">
        <v>1030159</v>
      </c>
      <c r="B39" s="39" t="s">
        <v>2130</v>
      </c>
      <c r="C39" s="6">
        <v>0</v>
      </c>
    </row>
    <row r="40" spans="1:3" ht="17.25" customHeight="1">
      <c r="A40" s="38">
        <v>1030166</v>
      </c>
      <c r="B40" s="39" t="s">
        <v>2131</v>
      </c>
      <c r="C40" s="6">
        <v>0</v>
      </c>
    </row>
    <row r="41" spans="1:3" ht="17.25" customHeight="1">
      <c r="A41" s="38">
        <v>1030168</v>
      </c>
      <c r="B41" s="39" t="s">
        <v>2132</v>
      </c>
      <c r="C41" s="6">
        <v>0</v>
      </c>
    </row>
    <row r="42" spans="1:3" ht="17.25" customHeight="1">
      <c r="A42" s="38">
        <v>1030171</v>
      </c>
      <c r="B42" s="39" t="s">
        <v>2133</v>
      </c>
      <c r="C42" s="6">
        <v>0</v>
      </c>
    </row>
    <row r="43" spans="1:3" ht="17.25" customHeight="1">
      <c r="A43" s="38">
        <v>1030175</v>
      </c>
      <c r="B43" s="39" t="s">
        <v>2134</v>
      </c>
      <c r="C43" s="6">
        <f>SUM(C44:C45)</f>
        <v>0</v>
      </c>
    </row>
    <row r="44" spans="1:3" ht="17.25" customHeight="1">
      <c r="A44" s="38">
        <v>103017501</v>
      </c>
      <c r="B44" s="7" t="s">
        <v>2135</v>
      </c>
      <c r="C44" s="6">
        <v>0</v>
      </c>
    </row>
    <row r="45" spans="1:3" ht="17.25" customHeight="1">
      <c r="A45" s="38">
        <v>103017502</v>
      </c>
      <c r="B45" s="7" t="s">
        <v>2136</v>
      </c>
      <c r="C45" s="6">
        <v>0</v>
      </c>
    </row>
    <row r="46" spans="1:3" ht="17.25" customHeight="1">
      <c r="A46" s="38">
        <v>1030178</v>
      </c>
      <c r="B46" s="39" t="s">
        <v>2137</v>
      </c>
      <c r="C46" s="6">
        <v>1008</v>
      </c>
    </row>
    <row r="47" spans="1:3" ht="17.25" customHeight="1">
      <c r="A47" s="38">
        <v>1030180</v>
      </c>
      <c r="B47" s="39" t="s">
        <v>2138</v>
      </c>
      <c r="C47" s="6">
        <f>SUM(C48:C54)</f>
        <v>0</v>
      </c>
    </row>
    <row r="48" spans="1:3" ht="17.25" customHeight="1">
      <c r="A48" s="38">
        <v>103018001</v>
      </c>
      <c r="B48" s="7" t="s">
        <v>2139</v>
      </c>
      <c r="C48" s="6">
        <v>0</v>
      </c>
    </row>
    <row r="49" spans="1:3" ht="17.25" customHeight="1">
      <c r="A49" s="38">
        <v>103018002</v>
      </c>
      <c r="B49" s="7" t="s">
        <v>2140</v>
      </c>
      <c r="C49" s="6">
        <v>0</v>
      </c>
    </row>
    <row r="50" spans="1:3" ht="17.25" customHeight="1">
      <c r="A50" s="38">
        <v>103018003</v>
      </c>
      <c r="B50" s="7" t="s">
        <v>2141</v>
      </c>
      <c r="C50" s="6">
        <v>0</v>
      </c>
    </row>
    <row r="51" spans="1:3" ht="17.25" customHeight="1">
      <c r="A51" s="38">
        <v>103018004</v>
      </c>
      <c r="B51" s="7" t="s">
        <v>2142</v>
      </c>
      <c r="C51" s="6">
        <v>0</v>
      </c>
    </row>
    <row r="52" spans="1:3" ht="17.25" customHeight="1">
      <c r="A52" s="38">
        <v>103018005</v>
      </c>
      <c r="B52" s="7" t="s">
        <v>2143</v>
      </c>
      <c r="C52" s="6">
        <v>0</v>
      </c>
    </row>
    <row r="53" spans="1:3" ht="17.25" customHeight="1">
      <c r="A53" s="38">
        <v>103018006</v>
      </c>
      <c r="B53" s="7" t="s">
        <v>2144</v>
      </c>
      <c r="C53" s="6">
        <v>0</v>
      </c>
    </row>
    <row r="54" spans="1:3" ht="17.25" customHeight="1">
      <c r="A54" s="38">
        <v>103018007</v>
      </c>
      <c r="B54" s="7" t="s">
        <v>2145</v>
      </c>
      <c r="C54" s="6">
        <v>0</v>
      </c>
    </row>
    <row r="55" spans="1:3" ht="17.25" customHeight="1">
      <c r="A55" s="38">
        <v>1030199</v>
      </c>
      <c r="B55" s="39" t="s">
        <v>2146</v>
      </c>
      <c r="C55" s="6">
        <v>2503</v>
      </c>
    </row>
    <row r="56" spans="1:3" ht="17.25" customHeight="1">
      <c r="A56" s="38">
        <v>10310</v>
      </c>
      <c r="B56" s="39" t="s">
        <v>2147</v>
      </c>
      <c r="C56" s="6">
        <f>SUM(C57:C60,C64:C69,C72:C73)</f>
        <v>597</v>
      </c>
    </row>
    <row r="57" spans="1:3" ht="17.25" customHeight="1">
      <c r="A57" s="38">
        <v>1031003</v>
      </c>
      <c r="B57" s="39" t="s">
        <v>2148</v>
      </c>
      <c r="C57" s="6">
        <v>0</v>
      </c>
    </row>
    <row r="58" spans="1:3" ht="17.25" customHeight="1">
      <c r="A58" s="38">
        <v>1031004</v>
      </c>
      <c r="B58" s="39" t="s">
        <v>2149</v>
      </c>
      <c r="C58" s="6">
        <v>0</v>
      </c>
    </row>
    <row r="59" spans="1:3" ht="17.25" customHeight="1">
      <c r="A59" s="38">
        <v>1031005</v>
      </c>
      <c r="B59" s="39" t="s">
        <v>2150</v>
      </c>
      <c r="C59" s="6">
        <v>0</v>
      </c>
    </row>
    <row r="60" spans="1:3" ht="17.25" customHeight="1">
      <c r="A60" s="38">
        <v>1031006</v>
      </c>
      <c r="B60" s="39" t="s">
        <v>2151</v>
      </c>
      <c r="C60" s="6">
        <f>SUM(C61:C63)</f>
        <v>0</v>
      </c>
    </row>
    <row r="61" spans="1:3" ht="17.25" customHeight="1">
      <c r="A61" s="38">
        <v>103100601</v>
      </c>
      <c r="B61" s="7" t="s">
        <v>2152</v>
      </c>
      <c r="C61" s="6">
        <v>0</v>
      </c>
    </row>
    <row r="62" spans="1:3" ht="17.25" customHeight="1">
      <c r="A62" s="38">
        <v>103100602</v>
      </c>
      <c r="B62" s="7" t="s">
        <v>2153</v>
      </c>
      <c r="C62" s="6">
        <v>0</v>
      </c>
    </row>
    <row r="63" spans="1:3" ht="17.25" customHeight="1">
      <c r="A63" s="38">
        <v>103100699</v>
      </c>
      <c r="B63" s="7" t="s">
        <v>2154</v>
      </c>
      <c r="C63" s="6">
        <v>0</v>
      </c>
    </row>
    <row r="64" spans="1:3" ht="17.25" customHeight="1">
      <c r="A64" s="38">
        <v>1031008</v>
      </c>
      <c r="B64" s="39" t="s">
        <v>2155</v>
      </c>
      <c r="C64" s="6">
        <v>0</v>
      </c>
    </row>
    <row r="65" spans="1:3" ht="17.25" customHeight="1">
      <c r="A65" s="38">
        <v>1031009</v>
      </c>
      <c r="B65" s="39" t="s">
        <v>2156</v>
      </c>
      <c r="C65" s="6">
        <v>0</v>
      </c>
    </row>
    <row r="66" spans="1:3" ht="17.25" customHeight="1">
      <c r="A66" s="38">
        <v>1031010</v>
      </c>
      <c r="B66" s="39" t="s">
        <v>2157</v>
      </c>
      <c r="C66" s="6">
        <v>0</v>
      </c>
    </row>
    <row r="67" spans="1:3" ht="17.25" customHeight="1">
      <c r="A67" s="38">
        <v>1031011</v>
      </c>
      <c r="B67" s="39" t="s">
        <v>2158</v>
      </c>
      <c r="C67" s="6">
        <v>0</v>
      </c>
    </row>
    <row r="68" spans="1:3" ht="17.25" customHeight="1">
      <c r="A68" s="38">
        <v>1031012</v>
      </c>
      <c r="B68" s="39" t="s">
        <v>2159</v>
      </c>
      <c r="C68" s="6">
        <v>0</v>
      </c>
    </row>
    <row r="69" spans="1:3" ht="17.25" customHeight="1">
      <c r="A69" s="38">
        <v>1031013</v>
      </c>
      <c r="B69" s="39" t="s">
        <v>2160</v>
      </c>
      <c r="C69" s="6">
        <f>SUM(C70:C71)</f>
        <v>0</v>
      </c>
    </row>
    <row r="70" spans="1:3" ht="17.25" customHeight="1">
      <c r="A70" s="38">
        <v>103101301</v>
      </c>
      <c r="B70" s="7" t="s">
        <v>2161</v>
      </c>
      <c r="C70" s="6">
        <v>0</v>
      </c>
    </row>
    <row r="71" spans="1:3" ht="17.25" customHeight="1">
      <c r="A71" s="38">
        <v>103101399</v>
      </c>
      <c r="B71" s="7" t="s">
        <v>2162</v>
      </c>
      <c r="C71" s="6">
        <v>0</v>
      </c>
    </row>
    <row r="72" spans="1:3" ht="17.25" customHeight="1">
      <c r="A72" s="38">
        <v>1031014</v>
      </c>
      <c r="B72" s="39" t="s">
        <v>2163</v>
      </c>
      <c r="C72" s="6">
        <v>0</v>
      </c>
    </row>
    <row r="73" spans="1:3" ht="17.25" customHeight="1">
      <c r="A73" s="38">
        <v>1031099</v>
      </c>
      <c r="B73" s="39" t="s">
        <v>2164</v>
      </c>
      <c r="C73" s="6">
        <f>SUM(C74:C75)</f>
        <v>597</v>
      </c>
    </row>
    <row r="74" spans="1:3" ht="17.25" customHeight="1">
      <c r="A74" s="38">
        <v>103109998</v>
      </c>
      <c r="B74" s="7" t="s">
        <v>2165</v>
      </c>
      <c r="C74" s="6">
        <v>597</v>
      </c>
    </row>
    <row r="75" spans="1:3" ht="17.25" customHeight="1">
      <c r="A75" s="38">
        <v>103109999</v>
      </c>
      <c r="B75" s="7" t="s">
        <v>2166</v>
      </c>
      <c r="C75" s="6">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275"/>
  <sheetViews>
    <sheetView showGridLines="0" showZeros="0" workbookViewId="0" topLeftCell="A1">
      <selection activeCell="C2" sqref="C2"/>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2167</v>
      </c>
      <c r="B1" s="1"/>
      <c r="C1" s="1"/>
    </row>
    <row r="2" spans="1:3" ht="16.5" customHeight="1">
      <c r="A2" s="53"/>
      <c r="B2" s="53"/>
      <c r="C2" s="54" t="s">
        <v>2168</v>
      </c>
    </row>
    <row r="3" spans="1:3" ht="16.5" customHeight="1">
      <c r="A3" s="53"/>
      <c r="B3" s="53"/>
      <c r="C3" s="54" t="s">
        <v>46</v>
      </c>
    </row>
    <row r="4" spans="1:3" ht="16.5" customHeight="1">
      <c r="A4" s="3" t="s">
        <v>47</v>
      </c>
      <c r="B4" s="3" t="s">
        <v>48</v>
      </c>
      <c r="C4" s="3" t="s">
        <v>49</v>
      </c>
    </row>
    <row r="5" spans="1:3" ht="16.5" customHeight="1">
      <c r="A5" s="55"/>
      <c r="B5" s="3" t="s">
        <v>2169</v>
      </c>
      <c r="C5" s="6">
        <f>SUM(C6,C14,C30,C42,C53,C108,C132,C184,C189,C193,C219,C237,C255)</f>
        <v>259600</v>
      </c>
    </row>
    <row r="6" spans="1:3" ht="16.5" customHeight="1">
      <c r="A6" s="38">
        <v>206</v>
      </c>
      <c r="B6" s="39" t="s">
        <v>1003</v>
      </c>
      <c r="C6" s="6">
        <f>C7</f>
        <v>0</v>
      </c>
    </row>
    <row r="7" spans="1:3" ht="16.5" customHeight="1">
      <c r="A7" s="38">
        <v>20610</v>
      </c>
      <c r="B7" s="39" t="s">
        <v>2170</v>
      </c>
      <c r="C7" s="6">
        <f>SUM(C8:C13)</f>
        <v>0</v>
      </c>
    </row>
    <row r="8" spans="1:3" ht="16.5" customHeight="1">
      <c r="A8" s="38">
        <v>2061001</v>
      </c>
      <c r="B8" s="7" t="s">
        <v>2171</v>
      </c>
      <c r="C8" s="6">
        <v>0</v>
      </c>
    </row>
    <row r="9" spans="1:3" ht="16.5" customHeight="1">
      <c r="A9" s="38">
        <v>2061002</v>
      </c>
      <c r="B9" s="7" t="s">
        <v>2172</v>
      </c>
      <c r="C9" s="6">
        <v>0</v>
      </c>
    </row>
    <row r="10" spans="1:3" ht="16.5" customHeight="1">
      <c r="A10" s="38">
        <v>2061003</v>
      </c>
      <c r="B10" s="7" t="s">
        <v>2173</v>
      </c>
      <c r="C10" s="6">
        <v>0</v>
      </c>
    </row>
    <row r="11" spans="1:3" ht="16.5" customHeight="1">
      <c r="A11" s="38">
        <v>2061004</v>
      </c>
      <c r="B11" s="7" t="s">
        <v>2174</v>
      </c>
      <c r="C11" s="6">
        <v>0</v>
      </c>
    </row>
    <row r="12" spans="1:3" ht="17.25" customHeight="1">
      <c r="A12" s="38">
        <v>2061005</v>
      </c>
      <c r="B12" s="7" t="s">
        <v>2175</v>
      </c>
      <c r="C12" s="6">
        <v>0</v>
      </c>
    </row>
    <row r="13" spans="1:3" ht="17.25" customHeight="1">
      <c r="A13" s="38">
        <v>2061099</v>
      </c>
      <c r="B13" s="7" t="s">
        <v>2176</v>
      </c>
      <c r="C13" s="6">
        <v>0</v>
      </c>
    </row>
    <row r="14" spans="1:3" ht="17.25" customHeight="1">
      <c r="A14" s="38">
        <v>207</v>
      </c>
      <c r="B14" s="39" t="s">
        <v>1050</v>
      </c>
      <c r="C14" s="6">
        <f>SUM(C15,C21,C27)</f>
        <v>0</v>
      </c>
    </row>
    <row r="15" spans="1:3" ht="17.25" customHeight="1">
      <c r="A15" s="38">
        <v>20707</v>
      </c>
      <c r="B15" s="39" t="s">
        <v>2177</v>
      </c>
      <c r="C15" s="6">
        <f>SUM(C16:C20)</f>
        <v>0</v>
      </c>
    </row>
    <row r="16" spans="1:3" ht="17.25" customHeight="1">
      <c r="A16" s="38">
        <v>2070701</v>
      </c>
      <c r="B16" s="7" t="s">
        <v>2178</v>
      </c>
      <c r="C16" s="6">
        <v>0</v>
      </c>
    </row>
    <row r="17" spans="1:3" ht="17.25" customHeight="1">
      <c r="A17" s="38">
        <v>2070702</v>
      </c>
      <c r="B17" s="7" t="s">
        <v>2179</v>
      </c>
      <c r="C17" s="6">
        <v>0</v>
      </c>
    </row>
    <row r="18" spans="1:3" ht="17.25" customHeight="1">
      <c r="A18" s="38">
        <v>2070703</v>
      </c>
      <c r="B18" s="7" t="s">
        <v>2180</v>
      </c>
      <c r="C18" s="6">
        <v>0</v>
      </c>
    </row>
    <row r="19" spans="1:3" ht="15" customHeight="1">
      <c r="A19" s="38">
        <v>2070704</v>
      </c>
      <c r="B19" s="7" t="s">
        <v>2181</v>
      </c>
      <c r="C19" s="6">
        <v>0</v>
      </c>
    </row>
    <row r="20" spans="1:3" ht="17.25" customHeight="1">
      <c r="A20" s="38">
        <v>2070799</v>
      </c>
      <c r="B20" s="7" t="s">
        <v>2182</v>
      </c>
      <c r="C20" s="6">
        <v>0</v>
      </c>
    </row>
    <row r="21" spans="1:3" ht="17.25" customHeight="1">
      <c r="A21" s="38">
        <v>20709</v>
      </c>
      <c r="B21" s="39" t="s">
        <v>2183</v>
      </c>
      <c r="C21" s="6">
        <f>SUM(C22:C26)</f>
        <v>0</v>
      </c>
    </row>
    <row r="22" spans="1:3" ht="17.25" customHeight="1">
      <c r="A22" s="38">
        <v>2070901</v>
      </c>
      <c r="B22" s="7" t="s">
        <v>2184</v>
      </c>
      <c r="C22" s="6">
        <v>0</v>
      </c>
    </row>
    <row r="23" spans="1:3" ht="17.25" customHeight="1">
      <c r="A23" s="38">
        <v>2070902</v>
      </c>
      <c r="B23" s="7" t="s">
        <v>2185</v>
      </c>
      <c r="C23" s="6">
        <v>0</v>
      </c>
    </row>
    <row r="24" spans="1:3" ht="17.25" customHeight="1">
      <c r="A24" s="38">
        <v>2070903</v>
      </c>
      <c r="B24" s="7" t="s">
        <v>2186</v>
      </c>
      <c r="C24" s="6">
        <v>0</v>
      </c>
    </row>
    <row r="25" spans="1:3" ht="17.25" customHeight="1">
      <c r="A25" s="38">
        <v>2070904</v>
      </c>
      <c r="B25" s="7" t="s">
        <v>2187</v>
      </c>
      <c r="C25" s="6">
        <v>0</v>
      </c>
    </row>
    <row r="26" spans="1:3" ht="17.25" customHeight="1">
      <c r="A26" s="38">
        <v>2070999</v>
      </c>
      <c r="B26" s="7" t="s">
        <v>2188</v>
      </c>
      <c r="C26" s="6">
        <v>0</v>
      </c>
    </row>
    <row r="27" spans="1:3" ht="17.25" customHeight="1">
      <c r="A27" s="38">
        <v>20710</v>
      </c>
      <c r="B27" s="39" t="s">
        <v>2189</v>
      </c>
      <c r="C27" s="6">
        <f>SUM(C28:C29)</f>
        <v>0</v>
      </c>
    </row>
    <row r="28" spans="1:3" ht="17.25" customHeight="1">
      <c r="A28" s="38">
        <v>2071001</v>
      </c>
      <c r="B28" s="7" t="s">
        <v>2190</v>
      </c>
      <c r="C28" s="6">
        <v>0</v>
      </c>
    </row>
    <row r="29" spans="1:3" ht="17.25" customHeight="1">
      <c r="A29" s="38">
        <v>2071099</v>
      </c>
      <c r="B29" s="7" t="s">
        <v>2191</v>
      </c>
      <c r="C29" s="6">
        <v>0</v>
      </c>
    </row>
    <row r="30" spans="1:3" ht="17.25" customHeight="1">
      <c r="A30" s="38">
        <v>208</v>
      </c>
      <c r="B30" s="39" t="s">
        <v>1092</v>
      </c>
      <c r="C30" s="6">
        <f>SUM(C31,C35,C39)</f>
        <v>100</v>
      </c>
    </row>
    <row r="31" spans="1:3" ht="17.25" customHeight="1">
      <c r="A31" s="38">
        <v>20822</v>
      </c>
      <c r="B31" s="39" t="s">
        <v>2192</v>
      </c>
      <c r="C31" s="6">
        <f>SUM(C32:C34)</f>
        <v>100</v>
      </c>
    </row>
    <row r="32" spans="1:3" ht="17.25" customHeight="1">
      <c r="A32" s="38">
        <v>2082201</v>
      </c>
      <c r="B32" s="7" t="s">
        <v>2193</v>
      </c>
      <c r="C32" s="6">
        <v>100</v>
      </c>
    </row>
    <row r="33" spans="1:3" ht="17.25" customHeight="1">
      <c r="A33" s="38">
        <v>2082202</v>
      </c>
      <c r="B33" s="7" t="s">
        <v>2194</v>
      </c>
      <c r="C33" s="6">
        <v>0</v>
      </c>
    </row>
    <row r="34" spans="1:3" ht="17.25" customHeight="1">
      <c r="A34" s="38">
        <v>2082299</v>
      </c>
      <c r="B34" s="7" t="s">
        <v>2195</v>
      </c>
      <c r="C34" s="6">
        <v>0</v>
      </c>
    </row>
    <row r="35" spans="1:3" ht="17.25" customHeight="1">
      <c r="A35" s="38">
        <v>20823</v>
      </c>
      <c r="B35" s="39" t="s">
        <v>2196</v>
      </c>
      <c r="C35" s="6">
        <f>SUM(C36:C38)</f>
        <v>0</v>
      </c>
    </row>
    <row r="36" spans="1:3" ht="17.25" customHeight="1">
      <c r="A36" s="38">
        <v>2082301</v>
      </c>
      <c r="B36" s="7" t="s">
        <v>2193</v>
      </c>
      <c r="C36" s="6">
        <v>0</v>
      </c>
    </row>
    <row r="37" spans="1:3" ht="17.25" customHeight="1">
      <c r="A37" s="38">
        <v>2082302</v>
      </c>
      <c r="B37" s="7" t="s">
        <v>2194</v>
      </c>
      <c r="C37" s="6">
        <v>0</v>
      </c>
    </row>
    <row r="38" spans="1:3" ht="17.25" customHeight="1">
      <c r="A38" s="38">
        <v>2082399</v>
      </c>
      <c r="B38" s="7" t="s">
        <v>2197</v>
      </c>
      <c r="C38" s="6">
        <v>0</v>
      </c>
    </row>
    <row r="39" spans="1:3" ht="17.25" customHeight="1">
      <c r="A39" s="38">
        <v>20829</v>
      </c>
      <c r="B39" s="39" t="s">
        <v>2198</v>
      </c>
      <c r="C39" s="6">
        <f>SUM(C40:C41)</f>
        <v>0</v>
      </c>
    </row>
    <row r="40" spans="1:3" ht="17.25" customHeight="1">
      <c r="A40" s="38">
        <v>2082901</v>
      </c>
      <c r="B40" s="7" t="s">
        <v>2194</v>
      </c>
      <c r="C40" s="6">
        <v>0</v>
      </c>
    </row>
    <row r="41" spans="1:3" ht="17.25" customHeight="1">
      <c r="A41" s="38">
        <v>2082999</v>
      </c>
      <c r="B41" s="7" t="s">
        <v>2199</v>
      </c>
      <c r="C41" s="6">
        <v>0</v>
      </c>
    </row>
    <row r="42" spans="1:3" ht="17.25" customHeight="1">
      <c r="A42" s="38">
        <v>211</v>
      </c>
      <c r="B42" s="39" t="s">
        <v>1260</v>
      </c>
      <c r="C42" s="6">
        <f>SUM(C43,C48)</f>
        <v>0</v>
      </c>
    </row>
    <row r="43" spans="1:3" ht="17.25" customHeight="1">
      <c r="A43" s="38">
        <v>21160</v>
      </c>
      <c r="B43" s="39" t="s">
        <v>2200</v>
      </c>
      <c r="C43" s="6">
        <f>SUM(C44:C47)</f>
        <v>0</v>
      </c>
    </row>
    <row r="44" spans="1:3" ht="17.25" customHeight="1">
      <c r="A44" s="38">
        <v>2116001</v>
      </c>
      <c r="B44" s="7" t="s">
        <v>2201</v>
      </c>
      <c r="C44" s="6">
        <v>0</v>
      </c>
    </row>
    <row r="45" spans="1:3" ht="17.25" customHeight="1">
      <c r="A45" s="38">
        <v>2116002</v>
      </c>
      <c r="B45" s="7" t="s">
        <v>2202</v>
      </c>
      <c r="C45" s="6">
        <v>0</v>
      </c>
    </row>
    <row r="46" spans="1:3" ht="17.25" customHeight="1">
      <c r="A46" s="38">
        <v>2116003</v>
      </c>
      <c r="B46" s="7" t="s">
        <v>2203</v>
      </c>
      <c r="C46" s="6">
        <v>0</v>
      </c>
    </row>
    <row r="47" spans="1:3" ht="17.25" customHeight="1">
      <c r="A47" s="38">
        <v>2116099</v>
      </c>
      <c r="B47" s="7" t="s">
        <v>2204</v>
      </c>
      <c r="C47" s="6">
        <v>0</v>
      </c>
    </row>
    <row r="48" spans="1:3" ht="17.25" customHeight="1">
      <c r="A48" s="38">
        <v>21161</v>
      </c>
      <c r="B48" s="39" t="s">
        <v>2205</v>
      </c>
      <c r="C48" s="6">
        <f>SUM(C49:C52)</f>
        <v>0</v>
      </c>
    </row>
    <row r="49" spans="1:3" ht="17.25" customHeight="1">
      <c r="A49" s="38">
        <v>2116101</v>
      </c>
      <c r="B49" s="7" t="s">
        <v>2206</v>
      </c>
      <c r="C49" s="6">
        <v>0</v>
      </c>
    </row>
    <row r="50" spans="1:3" ht="17.25" customHeight="1">
      <c r="A50" s="38">
        <v>2116102</v>
      </c>
      <c r="B50" s="7" t="s">
        <v>2207</v>
      </c>
      <c r="C50" s="6">
        <v>0</v>
      </c>
    </row>
    <row r="51" spans="1:3" ht="17.25" customHeight="1">
      <c r="A51" s="38">
        <v>2116103</v>
      </c>
      <c r="B51" s="7" t="s">
        <v>2208</v>
      </c>
      <c r="C51" s="6">
        <v>0</v>
      </c>
    </row>
    <row r="52" spans="1:3" ht="17.25" customHeight="1">
      <c r="A52" s="38">
        <v>2116104</v>
      </c>
      <c r="B52" s="7" t="s">
        <v>2209</v>
      </c>
      <c r="C52" s="6">
        <v>0</v>
      </c>
    </row>
    <row r="53" spans="1:3" ht="17.25" customHeight="1">
      <c r="A53" s="38">
        <v>212</v>
      </c>
      <c r="B53" s="39" t="s">
        <v>1330</v>
      </c>
      <c r="C53" s="6">
        <f>SUM(C54,C67,C71:C72,C78,C82,C86,C90,C96,C99)</f>
        <v>153792</v>
      </c>
    </row>
    <row r="54" spans="1:3" ht="17.25" customHeight="1">
      <c r="A54" s="38">
        <v>21208</v>
      </c>
      <c r="B54" s="39" t="s">
        <v>2210</v>
      </c>
      <c r="C54" s="6">
        <f>SUM(C55:C66)</f>
        <v>147141</v>
      </c>
    </row>
    <row r="55" spans="1:3" ht="17.25" customHeight="1">
      <c r="A55" s="38">
        <v>2120801</v>
      </c>
      <c r="B55" s="7" t="s">
        <v>2211</v>
      </c>
      <c r="C55" s="6">
        <v>29413</v>
      </c>
    </row>
    <row r="56" spans="1:3" ht="17.25" customHeight="1">
      <c r="A56" s="38">
        <v>2120802</v>
      </c>
      <c r="B56" s="7" t="s">
        <v>2212</v>
      </c>
      <c r="C56" s="6">
        <v>0</v>
      </c>
    </row>
    <row r="57" spans="1:3" ht="17.25" customHeight="1">
      <c r="A57" s="38">
        <v>2120803</v>
      </c>
      <c r="B57" s="7" t="s">
        <v>2213</v>
      </c>
      <c r="C57" s="6">
        <v>0</v>
      </c>
    </row>
    <row r="58" spans="1:3" ht="17.25" customHeight="1">
      <c r="A58" s="38">
        <v>2120804</v>
      </c>
      <c r="B58" s="7" t="s">
        <v>2214</v>
      </c>
      <c r="C58" s="6">
        <v>0</v>
      </c>
    </row>
    <row r="59" spans="1:3" ht="17.25" customHeight="1">
      <c r="A59" s="38">
        <v>2120805</v>
      </c>
      <c r="B59" s="7" t="s">
        <v>2215</v>
      </c>
      <c r="C59" s="6">
        <v>0</v>
      </c>
    </row>
    <row r="60" spans="1:3" ht="17.25" customHeight="1">
      <c r="A60" s="38">
        <v>2120806</v>
      </c>
      <c r="B60" s="7" t="s">
        <v>2216</v>
      </c>
      <c r="C60" s="6">
        <v>0</v>
      </c>
    </row>
    <row r="61" spans="1:3" ht="17.25" customHeight="1">
      <c r="A61" s="38">
        <v>2120807</v>
      </c>
      <c r="B61" s="7" t="s">
        <v>2217</v>
      </c>
      <c r="C61" s="6">
        <v>0</v>
      </c>
    </row>
    <row r="62" spans="1:3" ht="17.25" customHeight="1">
      <c r="A62" s="38">
        <v>2120809</v>
      </c>
      <c r="B62" s="7" t="s">
        <v>2218</v>
      </c>
      <c r="C62" s="6">
        <v>0</v>
      </c>
    </row>
    <row r="63" spans="1:3" ht="17.25" customHeight="1">
      <c r="A63" s="38">
        <v>2120810</v>
      </c>
      <c r="B63" s="7" t="s">
        <v>2219</v>
      </c>
      <c r="C63" s="6">
        <v>303</v>
      </c>
    </row>
    <row r="64" spans="1:3" ht="17.25" customHeight="1">
      <c r="A64" s="38">
        <v>2120811</v>
      </c>
      <c r="B64" s="7" t="s">
        <v>2220</v>
      </c>
      <c r="C64" s="6">
        <v>0</v>
      </c>
    </row>
    <row r="65" spans="1:3" ht="17.25" customHeight="1">
      <c r="A65" s="38">
        <v>2120813</v>
      </c>
      <c r="B65" s="7" t="s">
        <v>1640</v>
      </c>
      <c r="C65" s="6">
        <v>0</v>
      </c>
    </row>
    <row r="66" spans="1:3" ht="17.25" customHeight="1">
      <c r="A66" s="38">
        <v>2120899</v>
      </c>
      <c r="B66" s="7" t="s">
        <v>2221</v>
      </c>
      <c r="C66" s="6">
        <v>117425</v>
      </c>
    </row>
    <row r="67" spans="1:3" ht="17.25" customHeight="1">
      <c r="A67" s="38">
        <v>21210</v>
      </c>
      <c r="B67" s="39" t="s">
        <v>2222</v>
      </c>
      <c r="C67" s="6">
        <f>SUM(C68:C70)</f>
        <v>0</v>
      </c>
    </row>
    <row r="68" spans="1:3" ht="17.25" customHeight="1">
      <c r="A68" s="38">
        <v>2121001</v>
      </c>
      <c r="B68" s="7" t="s">
        <v>2211</v>
      </c>
      <c r="C68" s="6">
        <v>0</v>
      </c>
    </row>
    <row r="69" spans="1:3" ht="17.25" customHeight="1">
      <c r="A69" s="38">
        <v>2121002</v>
      </c>
      <c r="B69" s="7" t="s">
        <v>2212</v>
      </c>
      <c r="C69" s="6">
        <v>0</v>
      </c>
    </row>
    <row r="70" spans="1:3" ht="17.25" customHeight="1">
      <c r="A70" s="38">
        <v>2121099</v>
      </c>
      <c r="B70" s="7" t="s">
        <v>2223</v>
      </c>
      <c r="C70" s="6">
        <v>0</v>
      </c>
    </row>
    <row r="71" spans="1:3" ht="17.25" customHeight="1">
      <c r="A71" s="38">
        <v>21211</v>
      </c>
      <c r="B71" s="39" t="s">
        <v>2224</v>
      </c>
      <c r="C71" s="6">
        <v>0</v>
      </c>
    </row>
    <row r="72" spans="1:3" ht="17.25" customHeight="1">
      <c r="A72" s="38">
        <v>21213</v>
      </c>
      <c r="B72" s="39" t="s">
        <v>2225</v>
      </c>
      <c r="C72" s="6">
        <f>SUM(C73:C77)</f>
        <v>5643</v>
      </c>
    </row>
    <row r="73" spans="1:3" ht="17.25" customHeight="1">
      <c r="A73" s="38">
        <v>2121301</v>
      </c>
      <c r="B73" s="7" t="s">
        <v>2226</v>
      </c>
      <c r="C73" s="6">
        <v>0</v>
      </c>
    </row>
    <row r="74" spans="1:3" ht="17.25" customHeight="1">
      <c r="A74" s="38">
        <v>2121302</v>
      </c>
      <c r="B74" s="7" t="s">
        <v>2227</v>
      </c>
      <c r="C74" s="6">
        <v>0</v>
      </c>
    </row>
    <row r="75" spans="1:3" ht="17.25" customHeight="1">
      <c r="A75" s="38">
        <v>2121303</v>
      </c>
      <c r="B75" s="7" t="s">
        <v>2228</v>
      </c>
      <c r="C75" s="6">
        <v>0</v>
      </c>
    </row>
    <row r="76" spans="1:3" ht="17.25" customHeight="1">
      <c r="A76" s="38">
        <v>2121304</v>
      </c>
      <c r="B76" s="7" t="s">
        <v>2229</v>
      </c>
      <c r="C76" s="6">
        <v>0</v>
      </c>
    </row>
    <row r="77" spans="1:3" ht="17.25" customHeight="1">
      <c r="A77" s="38">
        <v>2121399</v>
      </c>
      <c r="B77" s="7" t="s">
        <v>2230</v>
      </c>
      <c r="C77" s="6">
        <v>5643</v>
      </c>
    </row>
    <row r="78" spans="1:3" ht="17.25" customHeight="1">
      <c r="A78" s="38">
        <v>21214</v>
      </c>
      <c r="B78" s="39" t="s">
        <v>2231</v>
      </c>
      <c r="C78" s="6">
        <f>SUM(C79:C81)</f>
        <v>1008</v>
      </c>
    </row>
    <row r="79" spans="1:3" ht="17.25" customHeight="1">
      <c r="A79" s="38">
        <v>2121401</v>
      </c>
      <c r="B79" s="7" t="s">
        <v>2232</v>
      </c>
      <c r="C79" s="6">
        <v>0</v>
      </c>
    </row>
    <row r="80" spans="1:3" ht="17.25" customHeight="1">
      <c r="A80" s="38">
        <v>2121402</v>
      </c>
      <c r="B80" s="7" t="s">
        <v>2233</v>
      </c>
      <c r="C80" s="6">
        <v>0</v>
      </c>
    </row>
    <row r="81" spans="1:3" ht="17.25" customHeight="1">
      <c r="A81" s="38">
        <v>2121499</v>
      </c>
      <c r="B81" s="7" t="s">
        <v>2234</v>
      </c>
      <c r="C81" s="6">
        <v>1008</v>
      </c>
    </row>
    <row r="82" spans="1:3" ht="17.25" customHeight="1">
      <c r="A82" s="38">
        <v>21215</v>
      </c>
      <c r="B82" s="39" t="s">
        <v>2235</v>
      </c>
      <c r="C82" s="6">
        <f>SUM(C83:C85)</f>
        <v>0</v>
      </c>
    </row>
    <row r="83" spans="1:3" ht="17.25" customHeight="1">
      <c r="A83" s="38">
        <v>2121501</v>
      </c>
      <c r="B83" s="7" t="s">
        <v>2236</v>
      </c>
      <c r="C83" s="6">
        <v>0</v>
      </c>
    </row>
    <row r="84" spans="1:3" ht="17.25" customHeight="1">
      <c r="A84" s="38">
        <v>2121502</v>
      </c>
      <c r="B84" s="7" t="s">
        <v>2237</v>
      </c>
      <c r="C84" s="6">
        <v>0</v>
      </c>
    </row>
    <row r="85" spans="1:3" ht="17.25" customHeight="1">
      <c r="A85" s="38">
        <v>2121599</v>
      </c>
      <c r="B85" s="7" t="s">
        <v>2238</v>
      </c>
      <c r="C85" s="6">
        <v>0</v>
      </c>
    </row>
    <row r="86" spans="1:3" ht="17.25" customHeight="1">
      <c r="A86" s="38">
        <v>21216</v>
      </c>
      <c r="B86" s="39" t="s">
        <v>2239</v>
      </c>
      <c r="C86" s="6">
        <f>SUM(C87:C89)</f>
        <v>0</v>
      </c>
    </row>
    <row r="87" spans="1:3" ht="17.25" customHeight="1">
      <c r="A87" s="38">
        <v>2121601</v>
      </c>
      <c r="B87" s="7" t="s">
        <v>2236</v>
      </c>
      <c r="C87" s="6">
        <v>0</v>
      </c>
    </row>
    <row r="88" spans="1:3" ht="17.25" customHeight="1">
      <c r="A88" s="38">
        <v>2121602</v>
      </c>
      <c r="B88" s="7" t="s">
        <v>2237</v>
      </c>
      <c r="C88" s="6">
        <v>0</v>
      </c>
    </row>
    <row r="89" spans="1:3" ht="17.25" customHeight="1">
      <c r="A89" s="38">
        <v>2121699</v>
      </c>
      <c r="B89" s="7" t="s">
        <v>2240</v>
      </c>
      <c r="C89" s="6">
        <v>0</v>
      </c>
    </row>
    <row r="90" spans="1:3" ht="17.25" customHeight="1">
      <c r="A90" s="38">
        <v>21217</v>
      </c>
      <c r="B90" s="39" t="s">
        <v>2241</v>
      </c>
      <c r="C90" s="6">
        <f>SUM(C91:C95)</f>
        <v>0</v>
      </c>
    </row>
    <row r="91" spans="1:3" ht="17.25" customHeight="1">
      <c r="A91" s="38">
        <v>2121701</v>
      </c>
      <c r="B91" s="7" t="s">
        <v>2242</v>
      </c>
      <c r="C91" s="6">
        <v>0</v>
      </c>
    </row>
    <row r="92" spans="1:3" ht="17.25" customHeight="1">
      <c r="A92" s="38">
        <v>2121702</v>
      </c>
      <c r="B92" s="7" t="s">
        <v>2243</v>
      </c>
      <c r="C92" s="6">
        <v>0</v>
      </c>
    </row>
    <row r="93" spans="1:3" ht="17.25" customHeight="1">
      <c r="A93" s="38">
        <v>2121703</v>
      </c>
      <c r="B93" s="7" t="s">
        <v>2244</v>
      </c>
      <c r="C93" s="6">
        <v>0</v>
      </c>
    </row>
    <row r="94" spans="1:3" ht="17.25" customHeight="1">
      <c r="A94" s="38">
        <v>2121704</v>
      </c>
      <c r="B94" s="7" t="s">
        <v>2245</v>
      </c>
      <c r="C94" s="6">
        <v>0</v>
      </c>
    </row>
    <row r="95" spans="1:3" ht="17.25" customHeight="1">
      <c r="A95" s="38">
        <v>2121799</v>
      </c>
      <c r="B95" s="7" t="s">
        <v>2246</v>
      </c>
      <c r="C95" s="6">
        <v>0</v>
      </c>
    </row>
    <row r="96" spans="1:3" ht="17.25" customHeight="1">
      <c r="A96" s="38">
        <v>21218</v>
      </c>
      <c r="B96" s="39" t="s">
        <v>2247</v>
      </c>
      <c r="C96" s="6">
        <f>SUM(C97:C98)</f>
        <v>0</v>
      </c>
    </row>
    <row r="97" spans="1:3" ht="17.25" customHeight="1">
      <c r="A97" s="38">
        <v>2121801</v>
      </c>
      <c r="B97" s="7" t="s">
        <v>2248</v>
      </c>
      <c r="C97" s="6">
        <v>0</v>
      </c>
    </row>
    <row r="98" spans="1:3" ht="17.25" customHeight="1">
      <c r="A98" s="38">
        <v>2121899</v>
      </c>
      <c r="B98" s="7" t="s">
        <v>2249</v>
      </c>
      <c r="C98" s="6">
        <v>0</v>
      </c>
    </row>
    <row r="99" spans="1:3" ht="17.25" customHeight="1">
      <c r="A99" s="38">
        <v>21219</v>
      </c>
      <c r="B99" s="39" t="s">
        <v>2250</v>
      </c>
      <c r="C99" s="6">
        <f>SUM(C100:C107)</f>
        <v>0</v>
      </c>
    </row>
    <row r="100" spans="1:3" ht="17.25" customHeight="1">
      <c r="A100" s="38">
        <v>2121901</v>
      </c>
      <c r="B100" s="7" t="s">
        <v>2236</v>
      </c>
      <c r="C100" s="6">
        <v>0</v>
      </c>
    </row>
    <row r="101" spans="1:3" ht="17.25" customHeight="1">
      <c r="A101" s="38">
        <v>2121902</v>
      </c>
      <c r="B101" s="7" t="s">
        <v>2237</v>
      </c>
      <c r="C101" s="6">
        <v>0</v>
      </c>
    </row>
    <row r="102" spans="1:3" ht="17.25" customHeight="1">
      <c r="A102" s="38">
        <v>2121903</v>
      </c>
      <c r="B102" s="7" t="s">
        <v>2251</v>
      </c>
      <c r="C102" s="6">
        <v>0</v>
      </c>
    </row>
    <row r="103" spans="1:3" ht="17.25" customHeight="1">
      <c r="A103" s="38">
        <v>2121904</v>
      </c>
      <c r="B103" s="7" t="s">
        <v>2252</v>
      </c>
      <c r="C103" s="6">
        <v>0</v>
      </c>
    </row>
    <row r="104" spans="1:3" ht="17.25" customHeight="1">
      <c r="A104" s="38">
        <v>2121905</v>
      </c>
      <c r="B104" s="7" t="s">
        <v>2253</v>
      </c>
      <c r="C104" s="6">
        <v>0</v>
      </c>
    </row>
    <row r="105" spans="1:3" ht="17.25" customHeight="1">
      <c r="A105" s="38">
        <v>2121906</v>
      </c>
      <c r="B105" s="7" t="s">
        <v>2254</v>
      </c>
      <c r="C105" s="6">
        <v>0</v>
      </c>
    </row>
    <row r="106" spans="1:3" ht="17.25" customHeight="1">
      <c r="A106" s="38">
        <v>2121907</v>
      </c>
      <c r="B106" s="7" t="s">
        <v>2255</v>
      </c>
      <c r="C106" s="6">
        <v>0</v>
      </c>
    </row>
    <row r="107" spans="1:3" ht="17.25" customHeight="1">
      <c r="A107" s="38">
        <v>2121999</v>
      </c>
      <c r="B107" s="7" t="s">
        <v>2256</v>
      </c>
      <c r="C107" s="6">
        <v>0</v>
      </c>
    </row>
    <row r="108" spans="1:3" ht="17.25" customHeight="1">
      <c r="A108" s="38">
        <v>213</v>
      </c>
      <c r="B108" s="39" t="s">
        <v>1350</v>
      </c>
      <c r="C108" s="6">
        <f>SUM(C109,C114,C119,C124,C127)</f>
        <v>0</v>
      </c>
    </row>
    <row r="109" spans="1:3" ht="17.25" customHeight="1">
      <c r="A109" s="38">
        <v>21366</v>
      </c>
      <c r="B109" s="39" t="s">
        <v>2257</v>
      </c>
      <c r="C109" s="6">
        <f>SUM(C110:C113)</f>
        <v>0</v>
      </c>
    </row>
    <row r="110" spans="1:3" ht="17.25" customHeight="1">
      <c r="A110" s="38">
        <v>2136601</v>
      </c>
      <c r="B110" s="7" t="s">
        <v>2194</v>
      </c>
      <c r="C110" s="6">
        <v>0</v>
      </c>
    </row>
    <row r="111" spans="1:3" ht="17.25" customHeight="1">
      <c r="A111" s="38">
        <v>2136602</v>
      </c>
      <c r="B111" s="7" t="s">
        <v>2258</v>
      </c>
      <c r="C111" s="6">
        <v>0</v>
      </c>
    </row>
    <row r="112" spans="1:3" ht="17.25" customHeight="1">
      <c r="A112" s="38">
        <v>2136603</v>
      </c>
      <c r="B112" s="7" t="s">
        <v>2259</v>
      </c>
      <c r="C112" s="6">
        <v>0</v>
      </c>
    </row>
    <row r="113" spans="1:3" ht="17.25" customHeight="1">
      <c r="A113" s="38">
        <v>2136699</v>
      </c>
      <c r="B113" s="7" t="s">
        <v>2260</v>
      </c>
      <c r="C113" s="6">
        <v>0</v>
      </c>
    </row>
    <row r="114" spans="1:3" ht="17.25" customHeight="1">
      <c r="A114" s="38">
        <v>21367</v>
      </c>
      <c r="B114" s="39" t="s">
        <v>2261</v>
      </c>
      <c r="C114" s="6">
        <f>SUM(C115:C118)</f>
        <v>0</v>
      </c>
    </row>
    <row r="115" spans="1:3" ht="17.25" customHeight="1">
      <c r="A115" s="38">
        <v>2136701</v>
      </c>
      <c r="B115" s="7" t="s">
        <v>2194</v>
      </c>
      <c r="C115" s="6">
        <v>0</v>
      </c>
    </row>
    <row r="116" spans="1:3" ht="17.25" customHeight="1">
      <c r="A116" s="38">
        <v>2136702</v>
      </c>
      <c r="B116" s="7" t="s">
        <v>2258</v>
      </c>
      <c r="C116" s="6">
        <v>0</v>
      </c>
    </row>
    <row r="117" spans="1:3" ht="17.25" customHeight="1">
      <c r="A117" s="38">
        <v>2136703</v>
      </c>
      <c r="B117" s="7" t="s">
        <v>2262</v>
      </c>
      <c r="C117" s="6">
        <v>0</v>
      </c>
    </row>
    <row r="118" spans="1:3" ht="17.25" customHeight="1">
      <c r="A118" s="38">
        <v>2136799</v>
      </c>
      <c r="B118" s="7" t="s">
        <v>2263</v>
      </c>
      <c r="C118" s="6">
        <v>0</v>
      </c>
    </row>
    <row r="119" spans="1:3" ht="17.25" customHeight="1">
      <c r="A119" s="38">
        <v>21369</v>
      </c>
      <c r="B119" s="39" t="s">
        <v>2264</v>
      </c>
      <c r="C119" s="6">
        <f>SUM(C120:C123)</f>
        <v>0</v>
      </c>
    </row>
    <row r="120" spans="1:3" ht="17.25" customHeight="1">
      <c r="A120" s="38">
        <v>2136901</v>
      </c>
      <c r="B120" s="7" t="s">
        <v>1415</v>
      </c>
      <c r="C120" s="6">
        <v>0</v>
      </c>
    </row>
    <row r="121" spans="1:3" ht="17.25" customHeight="1">
      <c r="A121" s="38">
        <v>2136902</v>
      </c>
      <c r="B121" s="7" t="s">
        <v>2265</v>
      </c>
      <c r="C121" s="6">
        <v>0</v>
      </c>
    </row>
    <row r="122" spans="1:3" ht="17.25" customHeight="1">
      <c r="A122" s="38">
        <v>2136903</v>
      </c>
      <c r="B122" s="7" t="s">
        <v>2266</v>
      </c>
      <c r="C122" s="6">
        <v>0</v>
      </c>
    </row>
    <row r="123" spans="1:3" ht="17.25" customHeight="1">
      <c r="A123" s="38">
        <v>2136999</v>
      </c>
      <c r="B123" s="7" t="s">
        <v>2267</v>
      </c>
      <c r="C123" s="6">
        <v>0</v>
      </c>
    </row>
    <row r="124" spans="1:3" ht="17.25" customHeight="1">
      <c r="A124" s="38">
        <v>21370</v>
      </c>
      <c r="B124" s="39" t="s">
        <v>2268</v>
      </c>
      <c r="C124" s="6">
        <f>SUM(C125:C126)</f>
        <v>0</v>
      </c>
    </row>
    <row r="125" spans="1:3" ht="17.25" customHeight="1">
      <c r="A125" s="38">
        <v>2137001</v>
      </c>
      <c r="B125" s="7" t="s">
        <v>2269</v>
      </c>
      <c r="C125" s="6">
        <v>0</v>
      </c>
    </row>
    <row r="126" spans="1:3" ht="17.25" customHeight="1">
      <c r="A126" s="38">
        <v>2137099</v>
      </c>
      <c r="B126" s="7" t="s">
        <v>2270</v>
      </c>
      <c r="C126" s="6">
        <v>0</v>
      </c>
    </row>
    <row r="127" spans="1:3" ht="17.25" customHeight="1">
      <c r="A127" s="38">
        <v>21371</v>
      </c>
      <c r="B127" s="39" t="s">
        <v>2271</v>
      </c>
      <c r="C127" s="6">
        <f>SUM(C128:C131)</f>
        <v>0</v>
      </c>
    </row>
    <row r="128" spans="1:3" ht="17.25" customHeight="1">
      <c r="A128" s="38">
        <v>2137101</v>
      </c>
      <c r="B128" s="7" t="s">
        <v>2272</v>
      </c>
      <c r="C128" s="6">
        <v>0</v>
      </c>
    </row>
    <row r="129" spans="1:3" ht="17.25" customHeight="1">
      <c r="A129" s="38">
        <v>2137102</v>
      </c>
      <c r="B129" s="7" t="s">
        <v>2273</v>
      </c>
      <c r="C129" s="6">
        <v>0</v>
      </c>
    </row>
    <row r="130" spans="1:3" ht="17.25" customHeight="1">
      <c r="A130" s="38">
        <v>2137103</v>
      </c>
      <c r="B130" s="7" t="s">
        <v>2274</v>
      </c>
      <c r="C130" s="6">
        <v>0</v>
      </c>
    </row>
    <row r="131" spans="1:3" ht="17.25" customHeight="1">
      <c r="A131" s="38">
        <v>2137199</v>
      </c>
      <c r="B131" s="7" t="s">
        <v>2275</v>
      </c>
      <c r="C131" s="6">
        <v>0</v>
      </c>
    </row>
    <row r="132" spans="1:3" ht="17.25" customHeight="1">
      <c r="A132" s="38">
        <v>214</v>
      </c>
      <c r="B132" s="39" t="s">
        <v>1446</v>
      </c>
      <c r="C132" s="6">
        <f>SUM(C133,C138,C143,C148,C157,C164,C173,C176,C179,C180)</f>
        <v>0</v>
      </c>
    </row>
    <row r="133" spans="1:3" ht="17.25" customHeight="1">
      <c r="A133" s="38">
        <v>21460</v>
      </c>
      <c r="B133" s="39" t="s">
        <v>2276</v>
      </c>
      <c r="C133" s="6">
        <f>SUM(C134:C137)</f>
        <v>0</v>
      </c>
    </row>
    <row r="134" spans="1:3" ht="17.25" customHeight="1">
      <c r="A134" s="38">
        <v>2146001</v>
      </c>
      <c r="B134" s="7" t="s">
        <v>1448</v>
      </c>
      <c r="C134" s="6">
        <v>0</v>
      </c>
    </row>
    <row r="135" spans="1:3" ht="17.25" customHeight="1">
      <c r="A135" s="38">
        <v>2146002</v>
      </c>
      <c r="B135" s="7" t="s">
        <v>1449</v>
      </c>
      <c r="C135" s="6">
        <v>0</v>
      </c>
    </row>
    <row r="136" spans="1:3" ht="17.25" customHeight="1">
      <c r="A136" s="38">
        <v>2146003</v>
      </c>
      <c r="B136" s="7" t="s">
        <v>2277</v>
      </c>
      <c r="C136" s="6">
        <v>0</v>
      </c>
    </row>
    <row r="137" spans="1:3" ht="17.25" customHeight="1">
      <c r="A137" s="38">
        <v>2146099</v>
      </c>
      <c r="B137" s="7" t="s">
        <v>2278</v>
      </c>
      <c r="C137" s="6">
        <v>0</v>
      </c>
    </row>
    <row r="138" spans="1:3" ht="17.25" customHeight="1">
      <c r="A138" s="38">
        <v>21462</v>
      </c>
      <c r="B138" s="39" t="s">
        <v>2279</v>
      </c>
      <c r="C138" s="6">
        <f>SUM(C139:C142)</f>
        <v>0</v>
      </c>
    </row>
    <row r="139" spans="1:3" ht="17.25" customHeight="1">
      <c r="A139" s="38">
        <v>2146201</v>
      </c>
      <c r="B139" s="7" t="s">
        <v>2277</v>
      </c>
      <c r="C139" s="6">
        <v>0</v>
      </c>
    </row>
    <row r="140" spans="1:3" ht="17.25" customHeight="1">
      <c r="A140" s="38">
        <v>2146202</v>
      </c>
      <c r="B140" s="7" t="s">
        <v>2280</v>
      </c>
      <c r="C140" s="6">
        <v>0</v>
      </c>
    </row>
    <row r="141" spans="1:3" ht="17.25" customHeight="1">
      <c r="A141" s="38">
        <v>2146203</v>
      </c>
      <c r="B141" s="7" t="s">
        <v>2281</v>
      </c>
      <c r="C141" s="6">
        <v>0</v>
      </c>
    </row>
    <row r="142" spans="1:3" ht="17.25" customHeight="1">
      <c r="A142" s="38">
        <v>2146299</v>
      </c>
      <c r="B142" s="7" t="s">
        <v>2282</v>
      </c>
      <c r="C142" s="6">
        <v>0</v>
      </c>
    </row>
    <row r="143" spans="1:3" ht="17.25" customHeight="1">
      <c r="A143" s="38">
        <v>21463</v>
      </c>
      <c r="B143" s="39" t="s">
        <v>2283</v>
      </c>
      <c r="C143" s="6">
        <f>SUM(C144:C147)</f>
        <v>0</v>
      </c>
    </row>
    <row r="144" spans="1:3" ht="17.25" customHeight="1">
      <c r="A144" s="38">
        <v>2146301</v>
      </c>
      <c r="B144" s="7" t="s">
        <v>1455</v>
      </c>
      <c r="C144" s="6">
        <v>0</v>
      </c>
    </row>
    <row r="145" spans="1:3" ht="17.25" customHeight="1">
      <c r="A145" s="38">
        <v>2146302</v>
      </c>
      <c r="B145" s="7" t="s">
        <v>2284</v>
      </c>
      <c r="C145" s="6">
        <v>0</v>
      </c>
    </row>
    <row r="146" spans="1:3" ht="17.25" customHeight="1">
      <c r="A146" s="38">
        <v>2146303</v>
      </c>
      <c r="B146" s="7" t="s">
        <v>2285</v>
      </c>
      <c r="C146" s="6">
        <v>0</v>
      </c>
    </row>
    <row r="147" spans="1:3" ht="17.25" customHeight="1">
      <c r="A147" s="38">
        <v>2146399</v>
      </c>
      <c r="B147" s="7" t="s">
        <v>2286</v>
      </c>
      <c r="C147" s="6">
        <v>0</v>
      </c>
    </row>
    <row r="148" spans="1:3" ht="17.25" customHeight="1">
      <c r="A148" s="38">
        <v>21464</v>
      </c>
      <c r="B148" s="39" t="s">
        <v>2287</v>
      </c>
      <c r="C148" s="6">
        <f>SUM(C149:C156)</f>
        <v>0</v>
      </c>
    </row>
    <row r="149" spans="1:3" ht="17.25" customHeight="1">
      <c r="A149" s="38">
        <v>2146401</v>
      </c>
      <c r="B149" s="7" t="s">
        <v>2288</v>
      </c>
      <c r="C149" s="6">
        <v>0</v>
      </c>
    </row>
    <row r="150" spans="1:3" ht="17.25" customHeight="1">
      <c r="A150" s="38">
        <v>2146402</v>
      </c>
      <c r="B150" s="7" t="s">
        <v>2289</v>
      </c>
      <c r="C150" s="6">
        <v>0</v>
      </c>
    </row>
    <row r="151" spans="1:3" ht="17.25" customHeight="1">
      <c r="A151" s="38">
        <v>2146403</v>
      </c>
      <c r="B151" s="7" t="s">
        <v>2290</v>
      </c>
      <c r="C151" s="6">
        <v>0</v>
      </c>
    </row>
    <row r="152" spans="1:3" ht="17.25" customHeight="1">
      <c r="A152" s="38">
        <v>2146404</v>
      </c>
      <c r="B152" s="7" t="s">
        <v>2291</v>
      </c>
      <c r="C152" s="6">
        <v>0</v>
      </c>
    </row>
    <row r="153" spans="1:3" ht="17.25" customHeight="1">
      <c r="A153" s="38">
        <v>2146405</v>
      </c>
      <c r="B153" s="7" t="s">
        <v>2292</v>
      </c>
      <c r="C153" s="6">
        <v>0</v>
      </c>
    </row>
    <row r="154" spans="1:3" ht="17.25" customHeight="1">
      <c r="A154" s="38">
        <v>2146406</v>
      </c>
      <c r="B154" s="7" t="s">
        <v>2293</v>
      </c>
      <c r="C154" s="6">
        <v>0</v>
      </c>
    </row>
    <row r="155" spans="1:3" ht="17.25" customHeight="1">
      <c r="A155" s="38">
        <v>2146407</v>
      </c>
      <c r="B155" s="7" t="s">
        <v>2294</v>
      </c>
      <c r="C155" s="6">
        <v>0</v>
      </c>
    </row>
    <row r="156" spans="1:3" ht="17.25" customHeight="1">
      <c r="A156" s="38">
        <v>2146499</v>
      </c>
      <c r="B156" s="7" t="s">
        <v>2295</v>
      </c>
      <c r="C156" s="6">
        <v>0</v>
      </c>
    </row>
    <row r="157" spans="1:3" ht="17.25" customHeight="1">
      <c r="A157" s="38">
        <v>21468</v>
      </c>
      <c r="B157" s="39" t="s">
        <v>2296</v>
      </c>
      <c r="C157" s="6">
        <f>SUM(C158:C163)</f>
        <v>0</v>
      </c>
    </row>
    <row r="158" spans="1:3" ht="17.25" customHeight="1">
      <c r="A158" s="38">
        <v>2146801</v>
      </c>
      <c r="B158" s="7" t="s">
        <v>2297</v>
      </c>
      <c r="C158" s="6">
        <v>0</v>
      </c>
    </row>
    <row r="159" spans="1:3" ht="17.25" customHeight="1">
      <c r="A159" s="38">
        <v>2146802</v>
      </c>
      <c r="B159" s="7" t="s">
        <v>2298</v>
      </c>
      <c r="C159" s="6">
        <v>0</v>
      </c>
    </row>
    <row r="160" spans="1:3" ht="17.25" customHeight="1">
      <c r="A160" s="38">
        <v>2146803</v>
      </c>
      <c r="B160" s="7" t="s">
        <v>2299</v>
      </c>
      <c r="C160" s="6">
        <v>0</v>
      </c>
    </row>
    <row r="161" spans="1:3" ht="17.25" customHeight="1">
      <c r="A161" s="38">
        <v>2146804</v>
      </c>
      <c r="B161" s="7" t="s">
        <v>2300</v>
      </c>
      <c r="C161" s="6">
        <v>0</v>
      </c>
    </row>
    <row r="162" spans="1:3" ht="17.25" customHeight="1">
      <c r="A162" s="38">
        <v>2146805</v>
      </c>
      <c r="B162" s="7" t="s">
        <v>2301</v>
      </c>
      <c r="C162" s="6">
        <v>0</v>
      </c>
    </row>
    <row r="163" spans="1:3" ht="17.25" customHeight="1">
      <c r="A163" s="38">
        <v>2146899</v>
      </c>
      <c r="B163" s="7" t="s">
        <v>2302</v>
      </c>
      <c r="C163" s="6">
        <v>0</v>
      </c>
    </row>
    <row r="164" spans="1:3" ht="17.25" customHeight="1">
      <c r="A164" s="38">
        <v>21469</v>
      </c>
      <c r="B164" s="39" t="s">
        <v>2303</v>
      </c>
      <c r="C164" s="6">
        <f>SUM(C165:C172)</f>
        <v>0</v>
      </c>
    </row>
    <row r="165" spans="1:3" ht="17.25" customHeight="1">
      <c r="A165" s="38">
        <v>2146901</v>
      </c>
      <c r="B165" s="7" t="s">
        <v>2304</v>
      </c>
      <c r="C165" s="6">
        <v>0</v>
      </c>
    </row>
    <row r="166" spans="1:3" ht="17.25" customHeight="1">
      <c r="A166" s="38">
        <v>2146902</v>
      </c>
      <c r="B166" s="7" t="s">
        <v>1476</v>
      </c>
      <c r="C166" s="6">
        <v>0</v>
      </c>
    </row>
    <row r="167" spans="1:3" ht="17.25" customHeight="1">
      <c r="A167" s="38">
        <v>2146903</v>
      </c>
      <c r="B167" s="7" t="s">
        <v>2305</v>
      </c>
      <c r="C167" s="6">
        <v>0</v>
      </c>
    </row>
    <row r="168" spans="1:3" ht="17.25" customHeight="1">
      <c r="A168" s="38">
        <v>2146904</v>
      </c>
      <c r="B168" s="7" t="s">
        <v>2306</v>
      </c>
      <c r="C168" s="6">
        <v>0</v>
      </c>
    </row>
    <row r="169" spans="1:3" ht="17.25" customHeight="1">
      <c r="A169" s="38">
        <v>2146906</v>
      </c>
      <c r="B169" s="7" t="s">
        <v>2307</v>
      </c>
      <c r="C169" s="6">
        <v>0</v>
      </c>
    </row>
    <row r="170" spans="1:3" ht="17.25" customHeight="1">
      <c r="A170" s="38">
        <v>2146907</v>
      </c>
      <c r="B170" s="7" t="s">
        <v>2308</v>
      </c>
      <c r="C170" s="6">
        <v>0</v>
      </c>
    </row>
    <row r="171" spans="1:3" ht="17.25" customHeight="1">
      <c r="A171" s="38">
        <v>2146908</v>
      </c>
      <c r="B171" s="7" t="s">
        <v>2309</v>
      </c>
      <c r="C171" s="6">
        <v>0</v>
      </c>
    </row>
    <row r="172" spans="1:3" ht="17.25" customHeight="1">
      <c r="A172" s="38">
        <v>2146999</v>
      </c>
      <c r="B172" s="7" t="s">
        <v>2310</v>
      </c>
      <c r="C172" s="6">
        <v>0</v>
      </c>
    </row>
    <row r="173" spans="1:3" ht="17.25" customHeight="1">
      <c r="A173" s="38">
        <v>21470</v>
      </c>
      <c r="B173" s="39" t="s">
        <v>2311</v>
      </c>
      <c r="C173" s="6">
        <f>SUM(C174:C175)</f>
        <v>0</v>
      </c>
    </row>
    <row r="174" spans="1:3" ht="17.25" customHeight="1">
      <c r="A174" s="38">
        <v>2147001</v>
      </c>
      <c r="B174" s="7" t="s">
        <v>2312</v>
      </c>
      <c r="C174" s="6">
        <v>0</v>
      </c>
    </row>
    <row r="175" spans="1:3" ht="17.25" customHeight="1">
      <c r="A175" s="38">
        <v>2147099</v>
      </c>
      <c r="B175" s="7" t="s">
        <v>2313</v>
      </c>
      <c r="C175" s="6">
        <v>0</v>
      </c>
    </row>
    <row r="176" spans="1:3" ht="17.25" customHeight="1">
      <c r="A176" s="38">
        <v>21471</v>
      </c>
      <c r="B176" s="39" t="s">
        <v>2314</v>
      </c>
      <c r="C176" s="6">
        <f>SUM(C177:C178)</f>
        <v>0</v>
      </c>
    </row>
    <row r="177" spans="1:3" ht="17.25" customHeight="1">
      <c r="A177" s="38">
        <v>2147101</v>
      </c>
      <c r="B177" s="7" t="s">
        <v>2312</v>
      </c>
      <c r="C177" s="6">
        <v>0</v>
      </c>
    </row>
    <row r="178" spans="1:3" ht="17.25" customHeight="1">
      <c r="A178" s="38">
        <v>2147199</v>
      </c>
      <c r="B178" s="7" t="s">
        <v>2315</v>
      </c>
      <c r="C178" s="6">
        <v>0</v>
      </c>
    </row>
    <row r="179" spans="1:3" ht="17.25" customHeight="1">
      <c r="A179" s="38">
        <v>21472</v>
      </c>
      <c r="B179" s="39" t="s">
        <v>2316</v>
      </c>
      <c r="C179" s="6">
        <v>0</v>
      </c>
    </row>
    <row r="180" spans="1:3" ht="17.25" customHeight="1">
      <c r="A180" s="38">
        <v>21473</v>
      </c>
      <c r="B180" s="39" t="s">
        <v>2317</v>
      </c>
      <c r="C180" s="6">
        <f>SUM(C181:C183)</f>
        <v>0</v>
      </c>
    </row>
    <row r="181" spans="1:3" ht="17.25" customHeight="1">
      <c r="A181" s="38">
        <v>2147301</v>
      </c>
      <c r="B181" s="7" t="s">
        <v>2318</v>
      </c>
      <c r="C181" s="6">
        <v>0</v>
      </c>
    </row>
    <row r="182" spans="1:3" ht="17.25" customHeight="1">
      <c r="A182" s="38">
        <v>2147303</v>
      </c>
      <c r="B182" s="7" t="s">
        <v>2319</v>
      </c>
      <c r="C182" s="6">
        <v>0</v>
      </c>
    </row>
    <row r="183" spans="1:3" ht="17.25" customHeight="1">
      <c r="A183" s="38">
        <v>2147399</v>
      </c>
      <c r="B183" s="7" t="s">
        <v>2320</v>
      </c>
      <c r="C183" s="6">
        <v>0</v>
      </c>
    </row>
    <row r="184" spans="1:3" ht="17.25" customHeight="1">
      <c r="A184" s="38">
        <v>215</v>
      </c>
      <c r="B184" s="39" t="s">
        <v>1497</v>
      </c>
      <c r="C184" s="6">
        <f>C185</f>
        <v>0</v>
      </c>
    </row>
    <row r="185" spans="1:3" ht="17.25" customHeight="1">
      <c r="A185" s="38">
        <v>21562</v>
      </c>
      <c r="B185" s="39" t="s">
        <v>2321</v>
      </c>
      <c r="C185" s="6">
        <f>SUM(C186:C188)</f>
        <v>0</v>
      </c>
    </row>
    <row r="186" spans="1:3" ht="17.25" customHeight="1">
      <c r="A186" s="38">
        <v>2156201</v>
      </c>
      <c r="B186" s="7" t="s">
        <v>2322</v>
      </c>
      <c r="C186" s="6">
        <v>0</v>
      </c>
    </row>
    <row r="187" spans="1:3" ht="17.25" customHeight="1">
      <c r="A187" s="38">
        <v>2156202</v>
      </c>
      <c r="B187" s="7" t="s">
        <v>2323</v>
      </c>
      <c r="C187" s="6">
        <v>0</v>
      </c>
    </row>
    <row r="188" spans="1:3" ht="17.25" customHeight="1">
      <c r="A188" s="38">
        <v>2156299</v>
      </c>
      <c r="B188" s="7" t="s">
        <v>2324</v>
      </c>
      <c r="C188" s="6">
        <v>0</v>
      </c>
    </row>
    <row r="189" spans="1:3" ht="17.25" customHeight="1">
      <c r="A189" s="38">
        <v>217</v>
      </c>
      <c r="B189" s="39" t="s">
        <v>1558</v>
      </c>
      <c r="C189" s="6">
        <f>C190</f>
        <v>0</v>
      </c>
    </row>
    <row r="190" spans="1:3" ht="17.25" customHeight="1">
      <c r="A190" s="38">
        <v>21704</v>
      </c>
      <c r="B190" s="39" t="s">
        <v>1578</v>
      </c>
      <c r="C190" s="6">
        <f>SUM(C191:C192)</f>
        <v>0</v>
      </c>
    </row>
    <row r="191" spans="1:3" ht="17.25" customHeight="1">
      <c r="A191" s="38">
        <v>2170402</v>
      </c>
      <c r="B191" s="7" t="s">
        <v>2325</v>
      </c>
      <c r="C191" s="6">
        <v>0</v>
      </c>
    </row>
    <row r="192" spans="1:3" ht="17.25" customHeight="1">
      <c r="A192" s="38">
        <v>2170403</v>
      </c>
      <c r="B192" s="7" t="s">
        <v>2326</v>
      </c>
      <c r="C192" s="6">
        <v>0</v>
      </c>
    </row>
    <row r="193" spans="1:3" ht="17.25" customHeight="1">
      <c r="A193" s="38">
        <v>229</v>
      </c>
      <c r="B193" s="39" t="s">
        <v>1807</v>
      </c>
      <c r="C193" s="6">
        <f>SUM(C194,C198,C207)</f>
        <v>50427</v>
      </c>
    </row>
    <row r="194" spans="1:3" ht="17.25" customHeight="1">
      <c r="A194" s="38">
        <v>22904</v>
      </c>
      <c r="B194" s="39" t="s">
        <v>2327</v>
      </c>
      <c r="C194" s="6">
        <f>SUM(C195:C197)</f>
        <v>50000</v>
      </c>
    </row>
    <row r="195" spans="1:3" ht="17.25" customHeight="1">
      <c r="A195" s="38">
        <v>2290401</v>
      </c>
      <c r="B195" s="7" t="s">
        <v>2328</v>
      </c>
      <c r="C195" s="6">
        <v>0</v>
      </c>
    </row>
    <row r="196" spans="1:3" ht="17.25" customHeight="1">
      <c r="A196" s="38">
        <v>2290402</v>
      </c>
      <c r="B196" s="7" t="s">
        <v>2329</v>
      </c>
      <c r="C196" s="6">
        <v>50000</v>
      </c>
    </row>
    <row r="197" spans="1:3" ht="17.25" customHeight="1">
      <c r="A197" s="38">
        <v>2290403</v>
      </c>
      <c r="B197" s="7" t="s">
        <v>2330</v>
      </c>
      <c r="C197" s="6">
        <v>0</v>
      </c>
    </row>
    <row r="198" spans="1:3" ht="17.25" customHeight="1">
      <c r="A198" s="38">
        <v>22908</v>
      </c>
      <c r="B198" s="39" t="s">
        <v>2331</v>
      </c>
      <c r="C198" s="6">
        <f>SUM(C199:C206)</f>
        <v>0</v>
      </c>
    </row>
    <row r="199" spans="1:3" ht="17.25" customHeight="1">
      <c r="A199" s="38">
        <v>2290802</v>
      </c>
      <c r="B199" s="7" t="s">
        <v>2332</v>
      </c>
      <c r="C199" s="6">
        <v>0</v>
      </c>
    </row>
    <row r="200" spans="1:3" ht="17.25" customHeight="1">
      <c r="A200" s="38">
        <v>2290803</v>
      </c>
      <c r="B200" s="7" t="s">
        <v>2333</v>
      </c>
      <c r="C200" s="6">
        <v>0</v>
      </c>
    </row>
    <row r="201" spans="1:3" ht="17.25" customHeight="1">
      <c r="A201" s="38">
        <v>2290804</v>
      </c>
      <c r="B201" s="7" t="s">
        <v>2334</v>
      </c>
      <c r="C201" s="6">
        <v>0</v>
      </c>
    </row>
    <row r="202" spans="1:3" ht="17.25" customHeight="1">
      <c r="A202" s="38">
        <v>2290805</v>
      </c>
      <c r="B202" s="7" t="s">
        <v>2335</v>
      </c>
      <c r="C202" s="6">
        <v>0</v>
      </c>
    </row>
    <row r="203" spans="1:3" ht="17.25" customHeight="1">
      <c r="A203" s="38">
        <v>2290806</v>
      </c>
      <c r="B203" s="7" t="s">
        <v>2336</v>
      </c>
      <c r="C203" s="6">
        <v>0</v>
      </c>
    </row>
    <row r="204" spans="1:3" ht="17.25" customHeight="1">
      <c r="A204" s="38">
        <v>2290807</v>
      </c>
      <c r="B204" s="7" t="s">
        <v>2337</v>
      </c>
      <c r="C204" s="6">
        <v>0</v>
      </c>
    </row>
    <row r="205" spans="1:3" ht="17.25" customHeight="1">
      <c r="A205" s="38">
        <v>2290808</v>
      </c>
      <c r="B205" s="7" t="s">
        <v>2338</v>
      </c>
      <c r="C205" s="6">
        <v>0</v>
      </c>
    </row>
    <row r="206" spans="1:3" ht="17.25" customHeight="1">
      <c r="A206" s="38">
        <v>2290899</v>
      </c>
      <c r="B206" s="7" t="s">
        <v>2339</v>
      </c>
      <c r="C206" s="6">
        <v>0</v>
      </c>
    </row>
    <row r="207" spans="1:3" ht="17.25" customHeight="1">
      <c r="A207" s="38">
        <v>22960</v>
      </c>
      <c r="B207" s="39" t="s">
        <v>2340</v>
      </c>
      <c r="C207" s="6">
        <f>SUM(C208:C218)</f>
        <v>427</v>
      </c>
    </row>
    <row r="208" spans="1:3" ht="17.25" customHeight="1">
      <c r="A208" s="38">
        <v>2296001</v>
      </c>
      <c r="B208" s="7" t="s">
        <v>2341</v>
      </c>
      <c r="C208" s="6">
        <v>0</v>
      </c>
    </row>
    <row r="209" spans="1:3" ht="17.25" customHeight="1">
      <c r="A209" s="38">
        <v>2296002</v>
      </c>
      <c r="B209" s="7" t="s">
        <v>2342</v>
      </c>
      <c r="C209" s="6">
        <v>341</v>
      </c>
    </row>
    <row r="210" spans="1:3" ht="17.25" customHeight="1">
      <c r="A210" s="38">
        <v>2296003</v>
      </c>
      <c r="B210" s="7" t="s">
        <v>2343</v>
      </c>
      <c r="C210" s="6">
        <v>70</v>
      </c>
    </row>
    <row r="211" spans="1:3" ht="17.25" customHeight="1">
      <c r="A211" s="38">
        <v>2296004</v>
      </c>
      <c r="B211" s="7" t="s">
        <v>2344</v>
      </c>
      <c r="C211" s="6">
        <v>16</v>
      </c>
    </row>
    <row r="212" spans="1:3" ht="17.25" customHeight="1">
      <c r="A212" s="38">
        <v>2296005</v>
      </c>
      <c r="B212" s="7" t="s">
        <v>2345</v>
      </c>
      <c r="C212" s="6">
        <v>0</v>
      </c>
    </row>
    <row r="213" spans="1:3" ht="17.25" customHeight="1">
      <c r="A213" s="38">
        <v>2296006</v>
      </c>
      <c r="B213" s="7" t="s">
        <v>2346</v>
      </c>
      <c r="C213" s="6">
        <v>0</v>
      </c>
    </row>
    <row r="214" spans="1:3" ht="17.25" customHeight="1">
      <c r="A214" s="38">
        <v>2296010</v>
      </c>
      <c r="B214" s="7" t="s">
        <v>2347</v>
      </c>
      <c r="C214" s="6">
        <v>0</v>
      </c>
    </row>
    <row r="215" spans="1:3" ht="17.25" customHeight="1">
      <c r="A215" s="38">
        <v>2296011</v>
      </c>
      <c r="B215" s="7" t="s">
        <v>2348</v>
      </c>
      <c r="C215" s="6">
        <v>0</v>
      </c>
    </row>
    <row r="216" spans="1:3" ht="17.25" customHeight="1">
      <c r="A216" s="38">
        <v>2296012</v>
      </c>
      <c r="B216" s="7" t="s">
        <v>2349</v>
      </c>
      <c r="C216" s="6">
        <v>0</v>
      </c>
    </row>
    <row r="217" spans="1:3" ht="17.25" customHeight="1">
      <c r="A217" s="38">
        <v>2296013</v>
      </c>
      <c r="B217" s="7" t="s">
        <v>2350</v>
      </c>
      <c r="C217" s="6">
        <v>0</v>
      </c>
    </row>
    <row r="218" spans="1:3" ht="17.25" customHeight="1">
      <c r="A218" s="38">
        <v>2296099</v>
      </c>
      <c r="B218" s="7" t="s">
        <v>2351</v>
      </c>
      <c r="C218" s="6">
        <v>0</v>
      </c>
    </row>
    <row r="219" spans="1:3" ht="17.25" customHeight="1">
      <c r="A219" s="38">
        <v>232</v>
      </c>
      <c r="B219" s="39" t="s">
        <v>1741</v>
      </c>
      <c r="C219" s="6">
        <f>C220</f>
        <v>19200</v>
      </c>
    </row>
    <row r="220" spans="1:3" ht="17.25" customHeight="1">
      <c r="A220" s="38">
        <v>23204</v>
      </c>
      <c r="B220" s="39" t="s">
        <v>2352</v>
      </c>
      <c r="C220" s="6">
        <f>SUM(C221:C236)</f>
        <v>19200</v>
      </c>
    </row>
    <row r="221" spans="1:3" ht="17.25" customHeight="1">
      <c r="A221" s="38">
        <v>2320401</v>
      </c>
      <c r="B221" s="7" t="s">
        <v>2353</v>
      </c>
      <c r="C221" s="6">
        <v>0</v>
      </c>
    </row>
    <row r="222" spans="1:3" ht="17.25" customHeight="1">
      <c r="A222" s="38">
        <v>2320402</v>
      </c>
      <c r="B222" s="7" t="s">
        <v>2354</v>
      </c>
      <c r="C222" s="6">
        <v>0</v>
      </c>
    </row>
    <row r="223" spans="1:3" ht="17.25" customHeight="1">
      <c r="A223" s="38">
        <v>2320405</v>
      </c>
      <c r="B223" s="7" t="s">
        <v>2355</v>
      </c>
      <c r="C223" s="6">
        <v>0</v>
      </c>
    </row>
    <row r="224" spans="1:3" ht="17.25" customHeight="1">
      <c r="A224" s="38">
        <v>2320411</v>
      </c>
      <c r="B224" s="7" t="s">
        <v>2356</v>
      </c>
      <c r="C224" s="6">
        <v>9196</v>
      </c>
    </row>
    <row r="225" spans="1:3" ht="17.25" customHeight="1">
      <c r="A225" s="38">
        <v>2320413</v>
      </c>
      <c r="B225" s="7" t="s">
        <v>2357</v>
      </c>
      <c r="C225" s="6">
        <v>0</v>
      </c>
    </row>
    <row r="226" spans="1:3" ht="17.25" customHeight="1">
      <c r="A226" s="38">
        <v>2320414</v>
      </c>
      <c r="B226" s="7" t="s">
        <v>2358</v>
      </c>
      <c r="C226" s="6">
        <v>0</v>
      </c>
    </row>
    <row r="227" spans="1:3" ht="17.25" customHeight="1">
      <c r="A227" s="38">
        <v>2320416</v>
      </c>
      <c r="B227" s="7" t="s">
        <v>2359</v>
      </c>
      <c r="C227" s="6">
        <v>0</v>
      </c>
    </row>
    <row r="228" spans="1:3" ht="17.25" customHeight="1">
      <c r="A228" s="38">
        <v>2320417</v>
      </c>
      <c r="B228" s="7" t="s">
        <v>2360</v>
      </c>
      <c r="C228" s="6">
        <v>0</v>
      </c>
    </row>
    <row r="229" spans="1:3" ht="17.25" customHeight="1">
      <c r="A229" s="38">
        <v>2320418</v>
      </c>
      <c r="B229" s="7" t="s">
        <v>2361</v>
      </c>
      <c r="C229" s="6">
        <v>0</v>
      </c>
    </row>
    <row r="230" spans="1:3" ht="17.25" customHeight="1">
      <c r="A230" s="38">
        <v>2320419</v>
      </c>
      <c r="B230" s="7" t="s">
        <v>2362</v>
      </c>
      <c r="C230" s="6">
        <v>0</v>
      </c>
    </row>
    <row r="231" spans="1:3" ht="17.25" customHeight="1">
      <c r="A231" s="38">
        <v>2320420</v>
      </c>
      <c r="B231" s="7" t="s">
        <v>2363</v>
      </c>
      <c r="C231" s="6">
        <v>0</v>
      </c>
    </row>
    <row r="232" spans="1:3" ht="17.25" customHeight="1">
      <c r="A232" s="38">
        <v>2320431</v>
      </c>
      <c r="B232" s="7" t="s">
        <v>2364</v>
      </c>
      <c r="C232" s="6">
        <v>0</v>
      </c>
    </row>
    <row r="233" spans="1:3" ht="17.25" customHeight="1">
      <c r="A233" s="38">
        <v>2320432</v>
      </c>
      <c r="B233" s="7" t="s">
        <v>2365</v>
      </c>
      <c r="C233" s="6">
        <v>0</v>
      </c>
    </row>
    <row r="234" spans="1:3" ht="17.25" customHeight="1">
      <c r="A234" s="38">
        <v>2320433</v>
      </c>
      <c r="B234" s="7" t="s">
        <v>2366</v>
      </c>
      <c r="C234" s="6">
        <v>9407</v>
      </c>
    </row>
    <row r="235" spans="1:3" ht="17.25" customHeight="1">
      <c r="A235" s="38">
        <v>2320498</v>
      </c>
      <c r="B235" s="7" t="s">
        <v>2367</v>
      </c>
      <c r="C235" s="6">
        <v>597</v>
      </c>
    </row>
    <row r="236" spans="1:3" ht="17.25" customHeight="1">
      <c r="A236" s="38">
        <v>2320499</v>
      </c>
      <c r="B236" s="7" t="s">
        <v>2368</v>
      </c>
      <c r="C236" s="6">
        <v>0</v>
      </c>
    </row>
    <row r="237" spans="1:3" ht="17.25" customHeight="1">
      <c r="A237" s="38">
        <v>233</v>
      </c>
      <c r="B237" s="39" t="s">
        <v>1749</v>
      </c>
      <c r="C237" s="6">
        <f>C238</f>
        <v>81</v>
      </c>
    </row>
    <row r="238" spans="1:3" ht="17.25" customHeight="1">
      <c r="A238" s="38">
        <v>23304</v>
      </c>
      <c r="B238" s="39" t="s">
        <v>2369</v>
      </c>
      <c r="C238" s="6">
        <f>SUM(C239:C254)</f>
        <v>81</v>
      </c>
    </row>
    <row r="239" spans="1:3" ht="17.25" customHeight="1">
      <c r="A239" s="38">
        <v>2330401</v>
      </c>
      <c r="B239" s="7" t="s">
        <v>2370</v>
      </c>
      <c r="C239" s="6">
        <v>0</v>
      </c>
    </row>
    <row r="240" spans="1:3" ht="17.25" customHeight="1">
      <c r="A240" s="38">
        <v>2330402</v>
      </c>
      <c r="B240" s="7" t="s">
        <v>2371</v>
      </c>
      <c r="C240" s="6">
        <v>0</v>
      </c>
    </row>
    <row r="241" spans="1:3" ht="17.25" customHeight="1">
      <c r="A241" s="38">
        <v>2330405</v>
      </c>
      <c r="B241" s="7" t="s">
        <v>2372</v>
      </c>
      <c r="C241" s="6">
        <v>0</v>
      </c>
    </row>
    <row r="242" spans="1:3" ht="17.25" customHeight="1">
      <c r="A242" s="38">
        <v>2330411</v>
      </c>
      <c r="B242" s="7" t="s">
        <v>2373</v>
      </c>
      <c r="C242" s="6">
        <v>0</v>
      </c>
    </row>
    <row r="243" spans="1:3" ht="17.25" customHeight="1">
      <c r="A243" s="38">
        <v>2330413</v>
      </c>
      <c r="B243" s="7" t="s">
        <v>2374</v>
      </c>
      <c r="C243" s="6">
        <v>0</v>
      </c>
    </row>
    <row r="244" spans="1:3" ht="17.25" customHeight="1">
      <c r="A244" s="38">
        <v>2330414</v>
      </c>
      <c r="B244" s="7" t="s">
        <v>2375</v>
      </c>
      <c r="C244" s="6">
        <v>0</v>
      </c>
    </row>
    <row r="245" spans="1:3" ht="17.25" customHeight="1">
      <c r="A245" s="38">
        <v>2330416</v>
      </c>
      <c r="B245" s="7" t="s">
        <v>2376</v>
      </c>
      <c r="C245" s="6">
        <v>0</v>
      </c>
    </row>
    <row r="246" spans="1:3" ht="17.25" customHeight="1">
      <c r="A246" s="38">
        <v>2330417</v>
      </c>
      <c r="B246" s="7" t="s">
        <v>2377</v>
      </c>
      <c r="C246" s="6">
        <v>0</v>
      </c>
    </row>
    <row r="247" spans="1:3" ht="17.25" customHeight="1">
      <c r="A247" s="38">
        <v>2330418</v>
      </c>
      <c r="B247" s="7" t="s">
        <v>2378</v>
      </c>
      <c r="C247" s="6">
        <v>0</v>
      </c>
    </row>
    <row r="248" spans="1:3" ht="17.25" customHeight="1">
      <c r="A248" s="38">
        <v>2330419</v>
      </c>
      <c r="B248" s="7" t="s">
        <v>2379</v>
      </c>
      <c r="C248" s="6">
        <v>0</v>
      </c>
    </row>
    <row r="249" spans="1:3" ht="17.25" customHeight="1">
      <c r="A249" s="38">
        <v>2330420</v>
      </c>
      <c r="B249" s="7" t="s">
        <v>2380</v>
      </c>
      <c r="C249" s="6">
        <v>0</v>
      </c>
    </row>
    <row r="250" spans="1:3" ht="17.25" customHeight="1">
      <c r="A250" s="38">
        <v>2330431</v>
      </c>
      <c r="B250" s="7" t="s">
        <v>2381</v>
      </c>
      <c r="C250" s="6">
        <v>0</v>
      </c>
    </row>
    <row r="251" spans="1:3" ht="17.25" customHeight="1">
      <c r="A251" s="38">
        <v>2330432</v>
      </c>
      <c r="B251" s="7" t="s">
        <v>2382</v>
      </c>
      <c r="C251" s="6">
        <v>0</v>
      </c>
    </row>
    <row r="252" spans="1:3" ht="17.25" customHeight="1">
      <c r="A252" s="38">
        <v>2330433</v>
      </c>
      <c r="B252" s="7" t="s">
        <v>2383</v>
      </c>
      <c r="C252" s="6">
        <v>0</v>
      </c>
    </row>
    <row r="253" spans="1:3" ht="17.25" customHeight="1">
      <c r="A253" s="38">
        <v>2330498</v>
      </c>
      <c r="B253" s="7" t="s">
        <v>2384</v>
      </c>
      <c r="C253" s="6">
        <v>81</v>
      </c>
    </row>
    <row r="254" spans="1:3" ht="17.25" customHeight="1">
      <c r="A254" s="38">
        <v>2330499</v>
      </c>
      <c r="B254" s="7" t="s">
        <v>2385</v>
      </c>
      <c r="C254" s="6">
        <v>0</v>
      </c>
    </row>
    <row r="255" spans="1:3" ht="17.25" customHeight="1">
      <c r="A255" s="38">
        <v>234</v>
      </c>
      <c r="B255" s="55" t="s">
        <v>2386</v>
      </c>
      <c r="C255" s="6">
        <f>SUM(C256,C269)</f>
        <v>36000</v>
      </c>
    </row>
    <row r="256" spans="1:3" ht="17.25" customHeight="1">
      <c r="A256" s="38">
        <v>23401</v>
      </c>
      <c r="B256" s="55" t="s">
        <v>1773</v>
      </c>
      <c r="C256" s="6">
        <f>SUM(C257:C268)</f>
        <v>32400</v>
      </c>
    </row>
    <row r="257" spans="1:3" ht="17.25" customHeight="1">
      <c r="A257" s="38">
        <v>2340101</v>
      </c>
      <c r="B257" s="38" t="s">
        <v>2387</v>
      </c>
      <c r="C257" s="6">
        <v>11800</v>
      </c>
    </row>
    <row r="258" spans="1:3" ht="17.25" customHeight="1">
      <c r="A258" s="38">
        <v>2340102</v>
      </c>
      <c r="B258" s="38" t="s">
        <v>2388</v>
      </c>
      <c r="C258" s="6">
        <v>0</v>
      </c>
    </row>
    <row r="259" spans="1:3" ht="17.25" customHeight="1">
      <c r="A259" s="38">
        <v>2340103</v>
      </c>
      <c r="B259" s="38" t="s">
        <v>2389</v>
      </c>
      <c r="C259" s="6">
        <v>0</v>
      </c>
    </row>
    <row r="260" spans="1:3" ht="17.25" customHeight="1">
      <c r="A260" s="38">
        <v>2340104</v>
      </c>
      <c r="B260" s="38" t="s">
        <v>2390</v>
      </c>
      <c r="C260" s="6">
        <v>0</v>
      </c>
    </row>
    <row r="261" spans="1:3" ht="17.25" customHeight="1">
      <c r="A261" s="38">
        <v>2340105</v>
      </c>
      <c r="B261" s="38" t="s">
        <v>2391</v>
      </c>
      <c r="C261" s="6">
        <v>0</v>
      </c>
    </row>
    <row r="262" spans="1:3" ht="17.25" customHeight="1">
      <c r="A262" s="38">
        <v>2340106</v>
      </c>
      <c r="B262" s="38" t="s">
        <v>2392</v>
      </c>
      <c r="C262" s="6">
        <v>0</v>
      </c>
    </row>
    <row r="263" spans="1:3" ht="17.25" customHeight="1">
      <c r="A263" s="38">
        <v>2340107</v>
      </c>
      <c r="B263" s="38" t="s">
        <v>2393</v>
      </c>
      <c r="C263" s="6">
        <v>0</v>
      </c>
    </row>
    <row r="264" spans="1:3" ht="17.25" customHeight="1">
      <c r="A264" s="38">
        <v>2340108</v>
      </c>
      <c r="B264" s="38" t="s">
        <v>2394</v>
      </c>
      <c r="C264" s="6">
        <v>0</v>
      </c>
    </row>
    <row r="265" spans="1:3" ht="17.25" customHeight="1">
      <c r="A265" s="38">
        <v>2340109</v>
      </c>
      <c r="B265" s="38" t="s">
        <v>2395</v>
      </c>
      <c r="C265" s="6">
        <v>0</v>
      </c>
    </row>
    <row r="266" spans="1:3" ht="17.25" customHeight="1">
      <c r="A266" s="38">
        <v>2340110</v>
      </c>
      <c r="B266" s="38" t="s">
        <v>2396</v>
      </c>
      <c r="C266" s="6">
        <v>0</v>
      </c>
    </row>
    <row r="267" spans="1:3" ht="17.25" customHeight="1">
      <c r="A267" s="38">
        <v>2340111</v>
      </c>
      <c r="B267" s="38" t="s">
        <v>2397</v>
      </c>
      <c r="C267" s="6">
        <v>0</v>
      </c>
    </row>
    <row r="268" spans="1:3" ht="17.25" customHeight="1">
      <c r="A268" s="38">
        <v>2340199</v>
      </c>
      <c r="B268" s="38" t="s">
        <v>2398</v>
      </c>
      <c r="C268" s="6">
        <v>20600</v>
      </c>
    </row>
    <row r="269" spans="1:3" ht="17.25" customHeight="1">
      <c r="A269" s="38">
        <v>23402</v>
      </c>
      <c r="B269" s="55" t="s">
        <v>2399</v>
      </c>
      <c r="C269" s="6">
        <f>SUM(C270:C275)</f>
        <v>3600</v>
      </c>
    </row>
    <row r="270" spans="1:3" ht="17.25" customHeight="1">
      <c r="A270" s="38">
        <v>2340201</v>
      </c>
      <c r="B270" s="38" t="s">
        <v>1537</v>
      </c>
      <c r="C270" s="6">
        <v>0</v>
      </c>
    </row>
    <row r="271" spans="1:3" ht="17.25" customHeight="1">
      <c r="A271" s="38">
        <v>2340202</v>
      </c>
      <c r="B271" s="38" t="s">
        <v>1583</v>
      </c>
      <c r="C271" s="6">
        <v>0</v>
      </c>
    </row>
    <row r="272" spans="1:3" ht="17.25" customHeight="1">
      <c r="A272" s="38">
        <v>2340203</v>
      </c>
      <c r="B272" s="38" t="s">
        <v>1437</v>
      </c>
      <c r="C272" s="6">
        <v>0</v>
      </c>
    </row>
    <row r="273" spans="1:3" ht="17.25" customHeight="1">
      <c r="A273" s="38">
        <v>2340204</v>
      </c>
      <c r="B273" s="38" t="s">
        <v>2400</v>
      </c>
      <c r="C273" s="6">
        <v>0</v>
      </c>
    </row>
    <row r="274" spans="1:3" ht="17.25" customHeight="1">
      <c r="A274" s="38">
        <v>2340205</v>
      </c>
      <c r="B274" s="38" t="s">
        <v>2401</v>
      </c>
      <c r="C274" s="6">
        <v>0</v>
      </c>
    </row>
    <row r="275" spans="1:3" ht="17.25" customHeight="1">
      <c r="A275" s="38">
        <v>2340299</v>
      </c>
      <c r="B275" s="38" t="s">
        <v>2402</v>
      </c>
      <c r="C275" s="6">
        <v>3600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D26"/>
  <sheetViews>
    <sheetView showGridLines="0" showZeros="0" workbookViewId="0" topLeftCell="A1">
      <selection activeCell="A2" sqref="A2:D2"/>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51" t="s">
        <v>2403</v>
      </c>
      <c r="B1" s="51"/>
      <c r="C1" s="51"/>
      <c r="D1" s="51"/>
    </row>
    <row r="2" spans="1:4" ht="16.5" customHeight="1">
      <c r="A2" s="2" t="s">
        <v>2404</v>
      </c>
      <c r="B2" s="2"/>
      <c r="C2" s="2"/>
      <c r="D2" s="2"/>
    </row>
    <row r="3" spans="1:4" ht="16.5" customHeight="1">
      <c r="A3" s="2" t="s">
        <v>708</v>
      </c>
      <c r="B3" s="2"/>
      <c r="C3" s="2"/>
      <c r="D3" s="2"/>
    </row>
    <row r="4" spans="1:4" ht="16.5" customHeight="1">
      <c r="A4" s="11" t="s">
        <v>1813</v>
      </c>
      <c r="B4" s="11" t="s">
        <v>49</v>
      </c>
      <c r="C4" s="11" t="s">
        <v>1813</v>
      </c>
      <c r="D4" s="11" t="s">
        <v>49</v>
      </c>
    </row>
    <row r="5" spans="1:4" ht="17.25" customHeight="1">
      <c r="A5" s="16" t="s">
        <v>2096</v>
      </c>
      <c r="B5" s="14">
        <v>389802</v>
      </c>
      <c r="C5" s="16" t="s">
        <v>2169</v>
      </c>
      <c r="D5" s="14">
        <v>259600</v>
      </c>
    </row>
    <row r="6" spans="1:4" ht="17.25" customHeight="1">
      <c r="A6" s="16" t="s">
        <v>2405</v>
      </c>
      <c r="B6" s="14">
        <f>B7+B8</f>
        <v>37527</v>
      </c>
      <c r="C6" s="16" t="s">
        <v>2406</v>
      </c>
      <c r="D6" s="14">
        <v>0</v>
      </c>
    </row>
    <row r="7" spans="1:4" ht="17.25" customHeight="1">
      <c r="A7" s="16" t="s">
        <v>2407</v>
      </c>
      <c r="B7" s="15">
        <v>1527</v>
      </c>
      <c r="C7" s="16" t="s">
        <v>2408</v>
      </c>
      <c r="D7" s="15">
        <v>0</v>
      </c>
    </row>
    <row r="8" spans="1:4" ht="17.25" customHeight="1">
      <c r="A8" s="16" t="s">
        <v>2409</v>
      </c>
      <c r="B8" s="15">
        <v>36000</v>
      </c>
      <c r="C8" s="16" t="s">
        <v>2410</v>
      </c>
      <c r="D8" s="15">
        <v>0</v>
      </c>
    </row>
    <row r="9" spans="1:4" ht="17.25" customHeight="1">
      <c r="A9" s="16" t="s">
        <v>2411</v>
      </c>
      <c r="B9" s="15">
        <v>0</v>
      </c>
      <c r="C9" s="16" t="s">
        <v>2412</v>
      </c>
      <c r="D9" s="15">
        <v>128971</v>
      </c>
    </row>
    <row r="10" spans="1:4" ht="17.25" customHeight="1">
      <c r="A10" s="16" t="s">
        <v>2413</v>
      </c>
      <c r="B10" s="14">
        <v>0</v>
      </c>
      <c r="C10" s="16"/>
      <c r="D10" s="30"/>
    </row>
    <row r="11" spans="1:4" ht="17.25" customHeight="1">
      <c r="A11" s="16" t="s">
        <v>2414</v>
      </c>
      <c r="B11" s="14">
        <v>0</v>
      </c>
      <c r="C11" s="16"/>
      <c r="D11" s="30"/>
    </row>
    <row r="12" spans="1:4" ht="17.25" customHeight="1">
      <c r="A12" s="16" t="s">
        <v>2415</v>
      </c>
      <c r="B12" s="14">
        <f>B13+B14</f>
        <v>0</v>
      </c>
      <c r="C12" s="16" t="s">
        <v>1935</v>
      </c>
      <c r="D12" s="14">
        <v>77958</v>
      </c>
    </row>
    <row r="13" spans="1:4" ht="17.25" customHeight="1">
      <c r="A13" s="16" t="s">
        <v>2416</v>
      </c>
      <c r="B13" s="14">
        <v>0</v>
      </c>
      <c r="C13" s="16" t="s">
        <v>2417</v>
      </c>
      <c r="D13" s="14">
        <v>77958</v>
      </c>
    </row>
    <row r="14" spans="1:4" ht="17.25" customHeight="1">
      <c r="A14" s="16" t="s">
        <v>2418</v>
      </c>
      <c r="B14" s="14">
        <v>0</v>
      </c>
      <c r="C14" s="16" t="s">
        <v>2419</v>
      </c>
      <c r="D14" s="14">
        <v>0</v>
      </c>
    </row>
    <row r="15" spans="1:4" ht="17.25" customHeight="1">
      <c r="A15" s="16" t="s">
        <v>1940</v>
      </c>
      <c r="B15" s="14">
        <f>B16</f>
        <v>0</v>
      </c>
      <c r="C15" s="16" t="s">
        <v>1941</v>
      </c>
      <c r="D15" s="14">
        <v>36000</v>
      </c>
    </row>
    <row r="16" spans="1:4" ht="17.25" customHeight="1">
      <c r="A16" s="16" t="s">
        <v>1942</v>
      </c>
      <c r="B16" s="14">
        <f>B17</f>
        <v>0</v>
      </c>
      <c r="C16" s="16" t="s">
        <v>2420</v>
      </c>
      <c r="D16" s="14">
        <v>36000</v>
      </c>
    </row>
    <row r="17" spans="1:4" ht="17.25" customHeight="1">
      <c r="A17" s="16" t="s">
        <v>2421</v>
      </c>
      <c r="B17" s="14">
        <v>0</v>
      </c>
      <c r="C17" s="16" t="s">
        <v>2422</v>
      </c>
      <c r="D17" s="52"/>
    </row>
    <row r="18" spans="1:4" ht="17.25" customHeight="1">
      <c r="A18" s="16" t="s">
        <v>1953</v>
      </c>
      <c r="B18" s="14">
        <f>B19</f>
        <v>75200</v>
      </c>
      <c r="C18" s="16" t="s">
        <v>1954</v>
      </c>
      <c r="D18" s="15">
        <v>0</v>
      </c>
    </row>
    <row r="19" spans="1:4" ht="17.25" customHeight="1">
      <c r="A19" s="16" t="s">
        <v>2423</v>
      </c>
      <c r="B19" s="15">
        <v>75200</v>
      </c>
      <c r="C19" s="16"/>
      <c r="D19" s="30"/>
    </row>
    <row r="20" spans="1:4" ht="17.25" customHeight="1">
      <c r="A20" s="16" t="s">
        <v>2424</v>
      </c>
      <c r="B20" s="14">
        <f>B21+B22</f>
        <v>0</v>
      </c>
      <c r="C20" s="16" t="s">
        <v>2425</v>
      </c>
      <c r="D20" s="14">
        <v>0</v>
      </c>
    </row>
    <row r="21" spans="1:4" ht="17.25" customHeight="1">
      <c r="A21" s="16" t="s">
        <v>2407</v>
      </c>
      <c r="B21" s="15">
        <v>0</v>
      </c>
      <c r="C21" s="16" t="s">
        <v>2408</v>
      </c>
      <c r="D21" s="15">
        <v>0</v>
      </c>
    </row>
    <row r="22" spans="1:4" ht="17.25" customHeight="1">
      <c r="A22" s="16" t="s">
        <v>2409</v>
      </c>
      <c r="B22" s="15">
        <v>0</v>
      </c>
      <c r="C22" s="16" t="s">
        <v>2410</v>
      </c>
      <c r="D22" s="15">
        <v>0</v>
      </c>
    </row>
    <row r="23" spans="1:4" ht="17.25" customHeight="1">
      <c r="A23" s="16" t="s">
        <v>2426</v>
      </c>
      <c r="B23" s="15">
        <v>0</v>
      </c>
      <c r="C23" s="16" t="s">
        <v>2427</v>
      </c>
      <c r="D23" s="15">
        <v>0</v>
      </c>
    </row>
    <row r="24" spans="1:4" ht="17.25" customHeight="1">
      <c r="A24" s="16"/>
      <c r="B24" s="30"/>
      <c r="C24" s="16" t="s">
        <v>2428</v>
      </c>
      <c r="D24" s="14">
        <v>0</v>
      </c>
    </row>
    <row r="25" spans="1:4" ht="17.25" customHeight="1">
      <c r="A25" s="16"/>
      <c r="B25" s="30"/>
      <c r="C25" s="16" t="s">
        <v>2429</v>
      </c>
      <c r="D25" s="14">
        <v>0</v>
      </c>
    </row>
    <row r="26" spans="1:4" ht="16.5" customHeight="1">
      <c r="A26" s="11" t="s">
        <v>2430</v>
      </c>
      <c r="B26" s="14">
        <f>SUM(B5,B6,B9,B10,B11,B12,B15,B18,B20,B23)</f>
        <v>502529</v>
      </c>
      <c r="C26" s="11" t="s">
        <v>2431</v>
      </c>
      <c r="D26" s="14">
        <v>502529</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B15"/>
  <sheetViews>
    <sheetView workbookViewId="0" topLeftCell="A1">
      <selection activeCell="A1" sqref="A1:B1"/>
    </sheetView>
  </sheetViews>
  <sheetFormatPr defaultColWidth="9.00390625" defaultRowHeight="33.75" customHeight="1"/>
  <cols>
    <col min="1" max="1" width="84.375" style="0" customWidth="1"/>
    <col min="2" max="2" width="16.50390625" style="0" customWidth="1"/>
  </cols>
  <sheetData>
    <row r="1" spans="1:2" ht="33.75" customHeight="1">
      <c r="A1" s="40" t="s">
        <v>2432</v>
      </c>
      <c r="B1" s="40" t="s">
        <v>1990</v>
      </c>
    </row>
    <row r="2" spans="1:2" ht="18.75" customHeight="1">
      <c r="A2" s="41"/>
      <c r="B2" s="42" t="s">
        <v>2433</v>
      </c>
    </row>
    <row r="3" spans="1:2" ht="21.75" customHeight="1">
      <c r="A3" s="43"/>
      <c r="B3" s="42" t="s">
        <v>708</v>
      </c>
    </row>
    <row r="4" spans="1:2" ht="33.75" customHeight="1">
      <c r="A4" s="44" t="s">
        <v>1991</v>
      </c>
      <c r="B4" s="44" t="s">
        <v>49</v>
      </c>
    </row>
    <row r="5" spans="1:2" ht="33.75" customHeight="1">
      <c r="A5" s="45" t="s">
        <v>2434</v>
      </c>
      <c r="B5" s="46">
        <v>70</v>
      </c>
    </row>
    <row r="6" spans="1:2" ht="33.75" customHeight="1">
      <c r="A6" s="47" t="s">
        <v>2435</v>
      </c>
      <c r="B6" s="48">
        <v>7</v>
      </c>
    </row>
    <row r="7" spans="1:2" ht="33.75" customHeight="1">
      <c r="A7" s="47" t="s">
        <v>2436</v>
      </c>
      <c r="B7" s="48">
        <v>47</v>
      </c>
    </row>
    <row r="8" spans="1:2" ht="33.75" customHeight="1">
      <c r="A8" s="47" t="s">
        <v>2437</v>
      </c>
      <c r="B8" s="48">
        <v>270</v>
      </c>
    </row>
    <row r="9" spans="1:2" ht="33.75" customHeight="1">
      <c r="A9" s="47" t="s">
        <v>2438</v>
      </c>
      <c r="B9" s="48">
        <v>1</v>
      </c>
    </row>
    <row r="10" spans="1:2" ht="33.75" customHeight="1">
      <c r="A10" s="47" t="s">
        <v>2439</v>
      </c>
      <c r="B10" s="48">
        <v>9</v>
      </c>
    </row>
    <row r="11" spans="1:2" ht="33.75" customHeight="1">
      <c r="A11" s="47" t="s">
        <v>2440</v>
      </c>
      <c r="B11" s="48">
        <v>100</v>
      </c>
    </row>
    <row r="12" spans="1:2" ht="33.75" customHeight="1">
      <c r="A12" s="47" t="s">
        <v>2441</v>
      </c>
      <c r="B12" s="48">
        <v>36000</v>
      </c>
    </row>
    <row r="13" spans="1:2" ht="33.75" customHeight="1">
      <c r="A13" s="47" t="s">
        <v>2442</v>
      </c>
      <c r="B13" s="48">
        <v>23</v>
      </c>
    </row>
    <row r="14" spans="1:2" ht="33.75" customHeight="1">
      <c r="A14" s="47" t="s">
        <v>2443</v>
      </c>
      <c r="B14" s="48">
        <v>1000</v>
      </c>
    </row>
    <row r="15" spans="1:2" ht="33.75" customHeight="1">
      <c r="A15" s="49" t="s">
        <v>2444</v>
      </c>
      <c r="B15" s="50">
        <v>37527</v>
      </c>
    </row>
  </sheetData>
  <sheetProtection/>
  <mergeCells count="1">
    <mergeCell ref="A1:B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9"/>
      <c r="B1" s="9"/>
      <c r="C1" s="9"/>
      <c r="D1" s="9"/>
      <c r="E1" s="9"/>
    </row>
    <row r="2" spans="1:5" ht="19.5" customHeight="1">
      <c r="A2" s="9"/>
      <c r="B2" s="9"/>
      <c r="C2" s="9"/>
      <c r="D2" s="9"/>
      <c r="E2" s="9"/>
    </row>
    <row r="3" spans="1:5" ht="19.5" customHeight="1">
      <c r="A3" s="9"/>
      <c r="B3" s="9"/>
      <c r="C3" s="9"/>
      <c r="D3" s="9"/>
      <c r="E3" s="9"/>
    </row>
    <row r="4" spans="1:5" ht="19.5" customHeight="1">
      <c r="A4" s="9"/>
      <c r="B4" s="9"/>
      <c r="C4" s="9"/>
      <c r="D4" s="9"/>
      <c r="E4" s="9"/>
    </row>
    <row r="5" spans="1:5" ht="19.5" customHeight="1">
      <c r="A5" s="9"/>
      <c r="B5" s="9"/>
      <c r="C5" s="9"/>
      <c r="D5" s="9"/>
      <c r="E5" s="9"/>
    </row>
    <row r="6" spans="1:5" ht="19.5" customHeight="1">
      <c r="A6" s="9"/>
      <c r="B6" s="9"/>
      <c r="C6" s="9"/>
      <c r="D6" s="9"/>
      <c r="E6" s="9"/>
    </row>
    <row r="7" spans="1:5" ht="19.5" customHeight="1">
      <c r="A7" s="9"/>
      <c r="B7" s="9"/>
      <c r="C7" s="9"/>
      <c r="D7" s="9"/>
      <c r="E7" s="9"/>
    </row>
    <row r="8" spans="1:5" ht="19.5" customHeight="1">
      <c r="A8" s="9"/>
      <c r="B8" s="9"/>
      <c r="C8" s="9"/>
      <c r="D8" s="9"/>
      <c r="E8" s="9"/>
    </row>
    <row r="9" spans="1:5" ht="47.25" customHeight="1">
      <c r="A9" s="10" t="s">
        <v>26</v>
      </c>
      <c r="B9" s="10"/>
      <c r="C9" s="10"/>
      <c r="D9" s="10"/>
      <c r="E9" s="10"/>
    </row>
    <row r="10" spans="1:5" ht="19.5" customHeight="1">
      <c r="A10" s="9"/>
      <c r="B10" s="9"/>
      <c r="C10" s="9"/>
      <c r="D10" s="9"/>
      <c r="E10" s="9"/>
    </row>
    <row r="11" spans="1:5" ht="19.5" customHeight="1">
      <c r="A11" s="9"/>
      <c r="B11" s="9"/>
      <c r="C11" s="9"/>
      <c r="D11" s="9"/>
      <c r="E11" s="9"/>
    </row>
    <row r="12" spans="1:5" ht="19.5" customHeight="1">
      <c r="A12" s="9"/>
      <c r="B12" s="9"/>
      <c r="C12" s="9"/>
      <c r="D12" s="9"/>
      <c r="E12" s="9"/>
    </row>
    <row r="13" spans="1:5" ht="19.5" customHeight="1">
      <c r="A13" s="9"/>
      <c r="B13" s="9"/>
      <c r="C13" s="9"/>
      <c r="D13" s="9"/>
      <c r="E13" s="9"/>
    </row>
    <row r="14" spans="1:5" ht="19.5" customHeight="1">
      <c r="A14" s="9"/>
      <c r="B14" s="9"/>
      <c r="C14" s="9"/>
      <c r="D14" s="9"/>
      <c r="E14" s="9"/>
    </row>
    <row r="15" spans="1:5" ht="19.5" customHeight="1">
      <c r="A15" s="9"/>
      <c r="B15" s="9"/>
      <c r="C15" s="9"/>
      <c r="D15" s="9"/>
      <c r="E15" s="9"/>
    </row>
    <row r="16" spans="1:5" ht="19.5" customHeight="1">
      <c r="A16" s="9"/>
      <c r="B16" s="9"/>
      <c r="C16" s="9"/>
      <c r="D16" s="9"/>
      <c r="E16" s="9"/>
    </row>
    <row r="17" spans="1:5" ht="19.5" customHeight="1">
      <c r="A17" s="9"/>
      <c r="B17" s="9"/>
      <c r="C17" s="9"/>
      <c r="D17" s="9"/>
      <c r="E17" s="9"/>
    </row>
    <row r="18" spans="1:5" ht="19.5" customHeight="1">
      <c r="A18" s="9"/>
      <c r="B18" s="9"/>
      <c r="C18" s="9"/>
      <c r="D18" s="9"/>
      <c r="E18" s="9"/>
    </row>
    <row r="19" spans="1:5" ht="19.5" customHeight="1">
      <c r="A19" s="9"/>
      <c r="B19" s="9"/>
      <c r="C19" s="9"/>
      <c r="D19" s="9"/>
      <c r="E19" s="9"/>
    </row>
    <row r="20" spans="1:5" ht="19.5" customHeight="1">
      <c r="A20" s="9"/>
      <c r="B20" s="9"/>
      <c r="C20" s="9"/>
      <c r="D20" s="9"/>
      <c r="E20" s="9"/>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C55"/>
  <sheetViews>
    <sheetView showGridLines="0" showZeros="0" workbookViewId="0" topLeftCell="A1">
      <selection activeCell="A3" sqref="A3:C3"/>
    </sheetView>
  </sheetViews>
  <sheetFormatPr defaultColWidth="12.125" defaultRowHeight="16.5" customHeight="1"/>
  <cols>
    <col min="1" max="1" width="12.125" style="0" customWidth="1"/>
    <col min="2" max="2" width="39.75390625" style="0" customWidth="1"/>
    <col min="3" max="3" width="16.50390625" style="0" customWidth="1"/>
  </cols>
  <sheetData>
    <row r="1" spans="1:3" ht="33.75" customHeight="1">
      <c r="A1" s="37" t="s">
        <v>2445</v>
      </c>
      <c r="B1" s="37"/>
      <c r="C1" s="37"/>
    </row>
    <row r="2" spans="1:3" ht="16.5" customHeight="1">
      <c r="A2" s="2" t="s">
        <v>2446</v>
      </c>
      <c r="B2" s="2"/>
      <c r="C2" s="2"/>
    </row>
    <row r="3" spans="1:3" ht="16.5" customHeight="1">
      <c r="A3" s="2" t="s">
        <v>708</v>
      </c>
      <c r="B3" s="2"/>
      <c r="C3" s="2"/>
    </row>
    <row r="4" spans="1:3" ht="16.5" customHeight="1">
      <c r="A4" s="3" t="s">
        <v>47</v>
      </c>
      <c r="B4" s="3" t="s">
        <v>2447</v>
      </c>
      <c r="C4" s="3" t="s">
        <v>49</v>
      </c>
    </row>
    <row r="5" spans="1:3" ht="16.5" customHeight="1">
      <c r="A5" s="3"/>
      <c r="B5" s="3" t="s">
        <v>2448</v>
      </c>
      <c r="C5" s="6">
        <f>C6</f>
        <v>65</v>
      </c>
    </row>
    <row r="6" spans="1:3" ht="16.5" customHeight="1">
      <c r="A6" s="38">
        <v>103</v>
      </c>
      <c r="B6" s="39" t="s">
        <v>384</v>
      </c>
      <c r="C6" s="6">
        <f>C7</f>
        <v>65</v>
      </c>
    </row>
    <row r="7" spans="1:3" ht="16.5" customHeight="1">
      <c r="A7" s="38">
        <v>10306</v>
      </c>
      <c r="B7" s="39" t="s">
        <v>622</v>
      </c>
      <c r="C7" s="6">
        <f>C8+C40+C45+C51+C55</f>
        <v>65</v>
      </c>
    </row>
    <row r="8" spans="1:3" ht="16.5" customHeight="1">
      <c r="A8" s="38">
        <v>1030601</v>
      </c>
      <c r="B8" s="39" t="s">
        <v>623</v>
      </c>
      <c r="C8" s="6">
        <f>SUM(C9:C39)</f>
        <v>0</v>
      </c>
    </row>
    <row r="9" spans="1:3" ht="16.5" customHeight="1">
      <c r="A9" s="38">
        <v>103060103</v>
      </c>
      <c r="B9" s="7" t="s">
        <v>2449</v>
      </c>
      <c r="C9" s="6">
        <v>0</v>
      </c>
    </row>
    <row r="10" spans="1:3" ht="16.5" customHeight="1">
      <c r="A10" s="38">
        <v>103060104</v>
      </c>
      <c r="B10" s="7" t="s">
        <v>2450</v>
      </c>
      <c r="C10" s="6">
        <v>0</v>
      </c>
    </row>
    <row r="11" spans="1:3" ht="16.5" customHeight="1">
      <c r="A11" s="38">
        <v>103060105</v>
      </c>
      <c r="B11" s="7" t="s">
        <v>2451</v>
      </c>
      <c r="C11" s="6">
        <v>0</v>
      </c>
    </row>
    <row r="12" spans="1:3" ht="16.5" customHeight="1">
      <c r="A12" s="38">
        <v>103060106</v>
      </c>
      <c r="B12" s="7" t="s">
        <v>2452</v>
      </c>
      <c r="C12" s="6">
        <v>0</v>
      </c>
    </row>
    <row r="13" spans="1:3" ht="16.5" customHeight="1">
      <c r="A13" s="38">
        <v>103060107</v>
      </c>
      <c r="B13" s="7" t="s">
        <v>2453</v>
      </c>
      <c r="C13" s="6">
        <v>0</v>
      </c>
    </row>
    <row r="14" spans="1:3" ht="16.5" customHeight="1">
      <c r="A14" s="38">
        <v>103060108</v>
      </c>
      <c r="B14" s="7" t="s">
        <v>2454</v>
      </c>
      <c r="C14" s="6">
        <v>0</v>
      </c>
    </row>
    <row r="15" spans="1:3" ht="16.5" customHeight="1">
      <c r="A15" s="38">
        <v>103060109</v>
      </c>
      <c r="B15" s="7" t="s">
        <v>2455</v>
      </c>
      <c r="C15" s="6">
        <v>0</v>
      </c>
    </row>
    <row r="16" spans="1:3" ht="16.5" customHeight="1">
      <c r="A16" s="38">
        <v>103060112</v>
      </c>
      <c r="B16" s="7" t="s">
        <v>2456</v>
      </c>
      <c r="C16" s="6">
        <v>0</v>
      </c>
    </row>
    <row r="17" spans="1:3" ht="16.5" customHeight="1">
      <c r="A17" s="38">
        <v>103060113</v>
      </c>
      <c r="B17" s="7" t="s">
        <v>2457</v>
      </c>
      <c r="C17" s="6">
        <v>0</v>
      </c>
    </row>
    <row r="18" spans="1:3" ht="16.5" customHeight="1">
      <c r="A18" s="38">
        <v>103060114</v>
      </c>
      <c r="B18" s="7" t="s">
        <v>2458</v>
      </c>
      <c r="C18" s="6">
        <v>0</v>
      </c>
    </row>
    <row r="19" spans="1:3" ht="16.5" customHeight="1">
      <c r="A19" s="38">
        <v>103060115</v>
      </c>
      <c r="B19" s="7" t="s">
        <v>2459</v>
      </c>
      <c r="C19" s="6">
        <v>0</v>
      </c>
    </row>
    <row r="20" spans="1:3" ht="16.5" customHeight="1">
      <c r="A20" s="38">
        <v>103060116</v>
      </c>
      <c r="B20" s="7" t="s">
        <v>2460</v>
      </c>
      <c r="C20" s="6">
        <v>0</v>
      </c>
    </row>
    <row r="21" spans="1:3" ht="16.5" customHeight="1">
      <c r="A21" s="38">
        <v>103060117</v>
      </c>
      <c r="B21" s="7" t="s">
        <v>2461</v>
      </c>
      <c r="C21" s="6">
        <v>0</v>
      </c>
    </row>
    <row r="22" spans="1:3" ht="16.5" customHeight="1">
      <c r="A22" s="38">
        <v>103060118</v>
      </c>
      <c r="B22" s="7" t="s">
        <v>2462</v>
      </c>
      <c r="C22" s="6">
        <v>0</v>
      </c>
    </row>
    <row r="23" spans="1:3" ht="16.5" customHeight="1">
      <c r="A23" s="38">
        <v>103060119</v>
      </c>
      <c r="B23" s="7" t="s">
        <v>2463</v>
      </c>
      <c r="C23" s="6">
        <v>0</v>
      </c>
    </row>
    <row r="24" spans="1:3" ht="16.5" customHeight="1">
      <c r="A24" s="38">
        <v>103060120</v>
      </c>
      <c r="B24" s="7" t="s">
        <v>2464</v>
      </c>
      <c r="C24" s="6">
        <v>0</v>
      </c>
    </row>
    <row r="25" spans="1:3" ht="16.5" customHeight="1">
      <c r="A25" s="38">
        <v>103060121</v>
      </c>
      <c r="B25" s="7" t="s">
        <v>2465</v>
      </c>
      <c r="C25" s="6">
        <v>0</v>
      </c>
    </row>
    <row r="26" spans="1:3" ht="16.5" customHeight="1">
      <c r="A26" s="38">
        <v>103060122</v>
      </c>
      <c r="B26" s="7" t="s">
        <v>2466</v>
      </c>
      <c r="C26" s="6">
        <v>0</v>
      </c>
    </row>
    <row r="27" spans="1:3" ht="16.5" customHeight="1">
      <c r="A27" s="38">
        <v>103060123</v>
      </c>
      <c r="B27" s="7" t="s">
        <v>2467</v>
      </c>
      <c r="C27" s="6">
        <v>0</v>
      </c>
    </row>
    <row r="28" spans="1:3" ht="16.5" customHeight="1">
      <c r="A28" s="38">
        <v>103060124</v>
      </c>
      <c r="B28" s="7" t="s">
        <v>2468</v>
      </c>
      <c r="C28" s="6">
        <v>0</v>
      </c>
    </row>
    <row r="29" spans="1:3" ht="16.5" customHeight="1">
      <c r="A29" s="38">
        <v>103060125</v>
      </c>
      <c r="B29" s="7" t="s">
        <v>2469</v>
      </c>
      <c r="C29" s="6">
        <v>0</v>
      </c>
    </row>
    <row r="30" spans="1:3" ht="16.5" customHeight="1">
      <c r="A30" s="38">
        <v>103060126</v>
      </c>
      <c r="B30" s="7" t="s">
        <v>2470</v>
      </c>
      <c r="C30" s="6">
        <v>0</v>
      </c>
    </row>
    <row r="31" spans="1:3" ht="16.5" customHeight="1">
      <c r="A31" s="38">
        <v>103060127</v>
      </c>
      <c r="B31" s="7" t="s">
        <v>2471</v>
      </c>
      <c r="C31" s="6">
        <v>0</v>
      </c>
    </row>
    <row r="32" spans="1:3" ht="16.5" customHeight="1">
      <c r="A32" s="38">
        <v>103060128</v>
      </c>
      <c r="B32" s="7" t="s">
        <v>2472</v>
      </c>
      <c r="C32" s="6">
        <v>0</v>
      </c>
    </row>
    <row r="33" spans="1:3" ht="16.5" customHeight="1">
      <c r="A33" s="38">
        <v>103060129</v>
      </c>
      <c r="B33" s="7" t="s">
        <v>2473</v>
      </c>
      <c r="C33" s="6">
        <v>0</v>
      </c>
    </row>
    <row r="34" spans="1:3" ht="16.5" customHeight="1">
      <c r="A34" s="38">
        <v>103060130</v>
      </c>
      <c r="B34" s="7" t="s">
        <v>2474</v>
      </c>
      <c r="C34" s="6">
        <v>0</v>
      </c>
    </row>
    <row r="35" spans="1:3" ht="16.5" customHeight="1">
      <c r="A35" s="38">
        <v>103060131</v>
      </c>
      <c r="B35" s="7" t="s">
        <v>2475</v>
      </c>
      <c r="C35" s="6">
        <v>0</v>
      </c>
    </row>
    <row r="36" spans="1:3" ht="16.5" customHeight="1">
      <c r="A36" s="38">
        <v>103060132</v>
      </c>
      <c r="B36" s="7" t="s">
        <v>2476</v>
      </c>
      <c r="C36" s="6">
        <v>0</v>
      </c>
    </row>
    <row r="37" spans="1:3" ht="16.5" customHeight="1">
      <c r="A37" s="38">
        <v>103060133</v>
      </c>
      <c r="B37" s="7" t="s">
        <v>2477</v>
      </c>
      <c r="C37" s="6">
        <v>0</v>
      </c>
    </row>
    <row r="38" spans="1:3" ht="16.5" customHeight="1">
      <c r="A38" s="38">
        <v>103060134</v>
      </c>
      <c r="B38" s="7" t="s">
        <v>625</v>
      </c>
      <c r="C38" s="6">
        <v>0</v>
      </c>
    </row>
    <row r="39" spans="1:3" ht="16.5" customHeight="1">
      <c r="A39" s="38">
        <v>103060198</v>
      </c>
      <c r="B39" s="7" t="s">
        <v>2478</v>
      </c>
      <c r="C39" s="6">
        <v>0</v>
      </c>
    </row>
    <row r="40" spans="1:3" ht="16.5" customHeight="1">
      <c r="A40" s="38">
        <v>1030602</v>
      </c>
      <c r="B40" s="39" t="s">
        <v>627</v>
      </c>
      <c r="C40" s="6">
        <f>SUM(C41:C44)</f>
        <v>0</v>
      </c>
    </row>
    <row r="41" spans="1:3" ht="16.5" customHeight="1">
      <c r="A41" s="38">
        <v>103060202</v>
      </c>
      <c r="B41" s="7" t="s">
        <v>2479</v>
      </c>
      <c r="C41" s="6">
        <v>0</v>
      </c>
    </row>
    <row r="42" spans="1:3" ht="16.5" customHeight="1">
      <c r="A42" s="38">
        <v>103060203</v>
      </c>
      <c r="B42" s="7" t="s">
        <v>2480</v>
      </c>
      <c r="C42" s="6">
        <v>0</v>
      </c>
    </row>
    <row r="43" spans="1:3" ht="16.5" customHeight="1">
      <c r="A43" s="38">
        <v>103060204</v>
      </c>
      <c r="B43" s="7" t="s">
        <v>2481</v>
      </c>
      <c r="C43" s="6">
        <v>0</v>
      </c>
    </row>
    <row r="44" spans="1:3" ht="16.5" customHeight="1">
      <c r="A44" s="38">
        <v>103060298</v>
      </c>
      <c r="B44" s="7" t="s">
        <v>2482</v>
      </c>
      <c r="C44" s="6">
        <v>0</v>
      </c>
    </row>
    <row r="45" spans="1:3" ht="16.5" customHeight="1">
      <c r="A45" s="38">
        <v>1030603</v>
      </c>
      <c r="B45" s="39" t="s">
        <v>630</v>
      </c>
      <c r="C45" s="6">
        <f>SUM(C46:C50)</f>
        <v>0</v>
      </c>
    </row>
    <row r="46" spans="1:3" ht="16.5" customHeight="1">
      <c r="A46" s="38">
        <v>103060301</v>
      </c>
      <c r="B46" s="7" t="s">
        <v>2483</v>
      </c>
      <c r="C46" s="6">
        <v>0</v>
      </c>
    </row>
    <row r="47" spans="1:3" ht="16.5" customHeight="1">
      <c r="A47" s="38">
        <v>103060304</v>
      </c>
      <c r="B47" s="7" t="s">
        <v>2484</v>
      </c>
      <c r="C47" s="6">
        <v>0</v>
      </c>
    </row>
    <row r="48" spans="1:3" ht="16.5" customHeight="1">
      <c r="A48" s="38">
        <v>103060305</v>
      </c>
      <c r="B48" s="7" t="s">
        <v>2485</v>
      </c>
      <c r="C48" s="6">
        <v>0</v>
      </c>
    </row>
    <row r="49" spans="1:3" ht="16.5" customHeight="1">
      <c r="A49" s="38">
        <v>103060307</v>
      </c>
      <c r="B49" s="7" t="s">
        <v>2486</v>
      </c>
      <c r="C49" s="6">
        <v>0</v>
      </c>
    </row>
    <row r="50" spans="1:3" ht="16.5" customHeight="1">
      <c r="A50" s="38">
        <v>103060398</v>
      </c>
      <c r="B50" s="7" t="s">
        <v>2487</v>
      </c>
      <c r="C50" s="6">
        <v>0</v>
      </c>
    </row>
    <row r="51" spans="1:3" ht="16.5" customHeight="1">
      <c r="A51" s="38">
        <v>1030604</v>
      </c>
      <c r="B51" s="39" t="s">
        <v>632</v>
      </c>
      <c r="C51" s="6">
        <f>SUM(C52:C54)</f>
        <v>0</v>
      </c>
    </row>
    <row r="52" spans="1:3" ht="16.5" customHeight="1">
      <c r="A52" s="38">
        <v>103060401</v>
      </c>
      <c r="B52" s="7" t="s">
        <v>2488</v>
      </c>
      <c r="C52" s="6">
        <v>0</v>
      </c>
    </row>
    <row r="53" spans="1:3" ht="16.5" customHeight="1">
      <c r="A53" s="38">
        <v>103060402</v>
      </c>
      <c r="B53" s="7" t="s">
        <v>2489</v>
      </c>
      <c r="C53" s="6">
        <v>0</v>
      </c>
    </row>
    <row r="54" spans="1:3" ht="16.5" customHeight="1">
      <c r="A54" s="38">
        <v>103060498</v>
      </c>
      <c r="B54" s="7" t="s">
        <v>2490</v>
      </c>
      <c r="C54" s="6">
        <v>0</v>
      </c>
    </row>
    <row r="55" spans="1:3" ht="16.5" customHeight="1">
      <c r="A55" s="38">
        <v>1030698</v>
      </c>
      <c r="B55" s="39" t="s">
        <v>2491</v>
      </c>
      <c r="C55" s="6">
        <v>65</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55"/>
  <sheetViews>
    <sheetView showGridLines="0" showZeros="0" workbookViewId="0" topLeftCell="A1">
      <selection activeCell="A2" sqref="A2:E2"/>
    </sheetView>
  </sheetViews>
  <sheetFormatPr defaultColWidth="12.125" defaultRowHeight="16.5" customHeight="1"/>
  <cols>
    <col min="1" max="1" width="12.125" style="0" customWidth="1"/>
    <col min="2" max="2" width="37.25390625" style="0" customWidth="1"/>
    <col min="3" max="5" width="16.50390625" style="0" customWidth="1"/>
  </cols>
  <sheetData>
    <row r="1" spans="1:5" s="31" customFormat="1" ht="33.75" customHeight="1">
      <c r="A1" s="28" t="s">
        <v>2492</v>
      </c>
      <c r="B1" s="28"/>
      <c r="C1" s="28"/>
      <c r="D1" s="28"/>
      <c r="E1" s="28"/>
    </row>
    <row r="2" spans="1:5" ht="16.5" customHeight="1">
      <c r="A2" s="29" t="s">
        <v>2493</v>
      </c>
      <c r="B2" s="29"/>
      <c r="C2" s="29"/>
      <c r="D2" s="29"/>
      <c r="E2" s="29"/>
    </row>
    <row r="3" spans="1:5" ht="16.5" customHeight="1">
      <c r="A3" s="32" t="s">
        <v>708</v>
      </c>
      <c r="B3" s="32"/>
      <c r="C3" s="32"/>
      <c r="D3" s="32"/>
      <c r="E3" s="32"/>
    </row>
    <row r="4" spans="1:5" ht="16.5" customHeight="1">
      <c r="A4" s="11" t="s">
        <v>47</v>
      </c>
      <c r="B4" s="11" t="s">
        <v>2447</v>
      </c>
      <c r="C4" s="11" t="s">
        <v>2494</v>
      </c>
      <c r="D4" s="11" t="s">
        <v>2495</v>
      </c>
      <c r="E4" s="11" t="s">
        <v>49</v>
      </c>
    </row>
    <row r="5" spans="1:5" ht="16.5" customHeight="1">
      <c r="A5" s="33"/>
      <c r="B5" s="11" t="s">
        <v>2496</v>
      </c>
      <c r="C5" s="14">
        <f>C6+C9</f>
        <v>65</v>
      </c>
      <c r="D5" s="14">
        <f>D6+D9</f>
        <v>610</v>
      </c>
      <c r="E5" s="14">
        <f>E6+E9</f>
        <v>610</v>
      </c>
    </row>
    <row r="6" spans="1:5" ht="16.5" customHeight="1">
      <c r="A6" s="33">
        <v>208</v>
      </c>
      <c r="B6" s="13" t="s">
        <v>1092</v>
      </c>
      <c r="C6" s="14">
        <f aca="true" t="shared" si="0" ref="C6:E7">C7</f>
        <v>0</v>
      </c>
      <c r="D6" s="14">
        <f t="shared" si="0"/>
        <v>0</v>
      </c>
      <c r="E6" s="14">
        <f t="shared" si="0"/>
        <v>0</v>
      </c>
    </row>
    <row r="7" spans="1:5" ht="16.5" customHeight="1">
      <c r="A7" s="33">
        <v>20804</v>
      </c>
      <c r="B7" s="13" t="s">
        <v>1108</v>
      </c>
      <c r="C7" s="14">
        <f t="shared" si="0"/>
        <v>0</v>
      </c>
      <c r="D7" s="14">
        <f t="shared" si="0"/>
        <v>0</v>
      </c>
      <c r="E7" s="14">
        <f t="shared" si="0"/>
        <v>0</v>
      </c>
    </row>
    <row r="8" spans="1:5" ht="16.5" customHeight="1">
      <c r="A8" s="33">
        <v>2080451</v>
      </c>
      <c r="B8" s="16" t="s">
        <v>2497</v>
      </c>
      <c r="C8" s="15">
        <v>0</v>
      </c>
      <c r="D8" s="15">
        <v>0</v>
      </c>
      <c r="E8" s="14">
        <v>0</v>
      </c>
    </row>
    <row r="9" spans="1:5" ht="16.5" customHeight="1">
      <c r="A9" s="33">
        <v>223</v>
      </c>
      <c r="B9" s="13" t="s">
        <v>2496</v>
      </c>
      <c r="C9" s="14">
        <f>C10+C20+C29+C31+C35</f>
        <v>65</v>
      </c>
      <c r="D9" s="14">
        <f>D10+D20+D29+D31+D35</f>
        <v>610</v>
      </c>
      <c r="E9" s="14">
        <f>E10+E20+E29+E31+E35</f>
        <v>610</v>
      </c>
    </row>
    <row r="10" spans="1:5" ht="16.5" customHeight="1">
      <c r="A10" s="33">
        <v>22301</v>
      </c>
      <c r="B10" s="13" t="s">
        <v>2498</v>
      </c>
      <c r="C10" s="14">
        <f>SUM(C11:C19)</f>
        <v>0</v>
      </c>
      <c r="D10" s="14">
        <f>SUM(D11:D19)</f>
        <v>610</v>
      </c>
      <c r="E10" s="14">
        <f>SUM(E11:E19)</f>
        <v>610</v>
      </c>
    </row>
    <row r="11" spans="1:5" ht="16.5" customHeight="1">
      <c r="A11" s="33">
        <v>2230101</v>
      </c>
      <c r="B11" s="16" t="s">
        <v>2499</v>
      </c>
      <c r="C11" s="15">
        <v>0</v>
      </c>
      <c r="D11" s="15">
        <v>0</v>
      </c>
      <c r="E11" s="14">
        <v>0</v>
      </c>
    </row>
    <row r="12" spans="1:5" ht="16.5" customHeight="1">
      <c r="A12" s="33">
        <v>2230102</v>
      </c>
      <c r="B12" s="16" t="s">
        <v>2500</v>
      </c>
      <c r="C12" s="15">
        <v>0</v>
      </c>
      <c r="D12" s="15">
        <v>0</v>
      </c>
      <c r="E12" s="14">
        <v>0</v>
      </c>
    </row>
    <row r="13" spans="1:5" ht="16.5" customHeight="1">
      <c r="A13" s="33">
        <v>2230103</v>
      </c>
      <c r="B13" s="16" t="s">
        <v>2501</v>
      </c>
      <c r="C13" s="15">
        <v>0</v>
      </c>
      <c r="D13" s="15">
        <v>0</v>
      </c>
      <c r="E13" s="14">
        <v>0</v>
      </c>
    </row>
    <row r="14" spans="1:5" ht="16.5" customHeight="1">
      <c r="A14" s="33">
        <v>2230104</v>
      </c>
      <c r="B14" s="16" t="s">
        <v>2502</v>
      </c>
      <c r="C14" s="15">
        <v>0</v>
      </c>
      <c r="D14" s="15">
        <v>0</v>
      </c>
      <c r="E14" s="14">
        <v>0</v>
      </c>
    </row>
    <row r="15" spans="1:5" ht="16.5" customHeight="1">
      <c r="A15" s="33">
        <v>2230105</v>
      </c>
      <c r="B15" s="16" t="s">
        <v>2503</v>
      </c>
      <c r="C15" s="15">
        <v>0</v>
      </c>
      <c r="D15" s="15">
        <v>0</v>
      </c>
      <c r="E15" s="14">
        <v>0</v>
      </c>
    </row>
    <row r="16" spans="1:5" ht="16.5" customHeight="1">
      <c r="A16" s="33">
        <v>2230106</v>
      </c>
      <c r="B16" s="16" t="s">
        <v>2504</v>
      </c>
      <c r="C16" s="15">
        <v>0</v>
      </c>
      <c r="D16" s="15">
        <v>0</v>
      </c>
      <c r="E16" s="14">
        <v>0</v>
      </c>
    </row>
    <row r="17" spans="1:5" ht="16.5" customHeight="1">
      <c r="A17" s="33">
        <v>2230107</v>
      </c>
      <c r="B17" s="16" t="s">
        <v>2505</v>
      </c>
      <c r="C17" s="15">
        <v>0</v>
      </c>
      <c r="D17" s="15">
        <v>0</v>
      </c>
      <c r="E17" s="14">
        <v>0</v>
      </c>
    </row>
    <row r="18" spans="1:5" ht="16.5" customHeight="1">
      <c r="A18" s="33">
        <v>2230108</v>
      </c>
      <c r="B18" s="16" t="s">
        <v>2506</v>
      </c>
      <c r="C18" s="15">
        <v>0</v>
      </c>
      <c r="D18" s="15">
        <v>0</v>
      </c>
      <c r="E18" s="14">
        <v>0</v>
      </c>
    </row>
    <row r="19" spans="1:5" ht="16.5" customHeight="1">
      <c r="A19" s="33">
        <v>2230199</v>
      </c>
      <c r="B19" s="16" t="s">
        <v>2507</v>
      </c>
      <c r="C19" s="15">
        <v>0</v>
      </c>
      <c r="D19" s="15">
        <v>610</v>
      </c>
      <c r="E19" s="14">
        <v>610</v>
      </c>
    </row>
    <row r="20" spans="1:5" ht="16.5" customHeight="1">
      <c r="A20" s="33">
        <v>22302</v>
      </c>
      <c r="B20" s="13" t="s">
        <v>2508</v>
      </c>
      <c r="C20" s="14">
        <f>SUM(C21:C28)</f>
        <v>0</v>
      </c>
      <c r="D20" s="14">
        <f>SUM(D21:D28)</f>
        <v>0</v>
      </c>
      <c r="E20" s="14">
        <f>SUM(E21:E28)</f>
        <v>0</v>
      </c>
    </row>
    <row r="21" spans="1:5" ht="16.5" customHeight="1">
      <c r="A21" s="33">
        <v>2230201</v>
      </c>
      <c r="B21" s="16" t="s">
        <v>2509</v>
      </c>
      <c r="C21" s="15">
        <v>0</v>
      </c>
      <c r="D21" s="15">
        <v>0</v>
      </c>
      <c r="E21" s="14">
        <v>0</v>
      </c>
    </row>
    <row r="22" spans="1:5" ht="16.5" customHeight="1">
      <c r="A22" s="33">
        <v>2230202</v>
      </c>
      <c r="B22" s="16" t="s">
        <v>2510</v>
      </c>
      <c r="C22" s="15">
        <v>0</v>
      </c>
      <c r="D22" s="15">
        <v>0</v>
      </c>
      <c r="E22" s="14">
        <v>0</v>
      </c>
    </row>
    <row r="23" spans="1:5" ht="16.5" customHeight="1">
      <c r="A23" s="33">
        <v>2230203</v>
      </c>
      <c r="B23" s="16" t="s">
        <v>2511</v>
      </c>
      <c r="C23" s="15">
        <v>0</v>
      </c>
      <c r="D23" s="15">
        <v>0</v>
      </c>
      <c r="E23" s="14">
        <v>0</v>
      </c>
    </row>
    <row r="24" spans="1:5" ht="16.5" customHeight="1">
      <c r="A24" s="33">
        <v>2230204</v>
      </c>
      <c r="B24" s="16" t="s">
        <v>2512</v>
      </c>
      <c r="C24" s="15">
        <v>0</v>
      </c>
      <c r="D24" s="15">
        <v>0</v>
      </c>
      <c r="E24" s="14">
        <v>0</v>
      </c>
    </row>
    <row r="25" spans="1:5" ht="16.5" customHeight="1">
      <c r="A25" s="33">
        <v>2230205</v>
      </c>
      <c r="B25" s="16" t="s">
        <v>2513</v>
      </c>
      <c r="C25" s="15">
        <v>0</v>
      </c>
      <c r="D25" s="15">
        <v>0</v>
      </c>
      <c r="E25" s="14">
        <v>0</v>
      </c>
    </row>
    <row r="26" spans="1:5" ht="16.5" customHeight="1">
      <c r="A26" s="33">
        <v>2230206</v>
      </c>
      <c r="B26" s="16" t="s">
        <v>2514</v>
      </c>
      <c r="C26" s="15">
        <v>0</v>
      </c>
      <c r="D26" s="15">
        <v>0</v>
      </c>
      <c r="E26" s="14">
        <v>0</v>
      </c>
    </row>
    <row r="27" spans="1:5" ht="16.5" customHeight="1">
      <c r="A27" s="33">
        <v>2230207</v>
      </c>
      <c r="B27" s="16" t="s">
        <v>2515</v>
      </c>
      <c r="C27" s="15">
        <v>0</v>
      </c>
      <c r="D27" s="15">
        <v>0</v>
      </c>
      <c r="E27" s="14">
        <v>0</v>
      </c>
    </row>
    <row r="28" spans="1:5" ht="16.5" customHeight="1">
      <c r="A28" s="33">
        <v>2230299</v>
      </c>
      <c r="B28" s="16" t="s">
        <v>2516</v>
      </c>
      <c r="C28" s="15">
        <v>0</v>
      </c>
      <c r="D28" s="15">
        <v>0</v>
      </c>
      <c r="E28" s="14">
        <v>0</v>
      </c>
    </row>
    <row r="29" spans="1:5" ht="16.5" customHeight="1">
      <c r="A29" s="33">
        <v>22303</v>
      </c>
      <c r="B29" s="13" t="s">
        <v>2517</v>
      </c>
      <c r="C29" s="14">
        <f>C30</f>
        <v>0</v>
      </c>
      <c r="D29" s="14">
        <f>D30</f>
        <v>0</v>
      </c>
      <c r="E29" s="14">
        <f>E30</f>
        <v>0</v>
      </c>
    </row>
    <row r="30" spans="1:5" ht="16.5" customHeight="1">
      <c r="A30" s="33">
        <v>2230301</v>
      </c>
      <c r="B30" s="16" t="s">
        <v>2518</v>
      </c>
      <c r="C30" s="15">
        <v>0</v>
      </c>
      <c r="D30" s="15">
        <v>0</v>
      </c>
      <c r="E30" s="14">
        <v>0</v>
      </c>
    </row>
    <row r="31" spans="1:5" ht="16.5" customHeight="1">
      <c r="A31" s="33">
        <v>22304</v>
      </c>
      <c r="B31" s="13" t="s">
        <v>2519</v>
      </c>
      <c r="C31" s="14">
        <f>C32+C33+C34</f>
        <v>0</v>
      </c>
      <c r="D31" s="14">
        <f>D32+D33+D34</f>
        <v>0</v>
      </c>
      <c r="E31" s="14">
        <f>E32+E33+E34</f>
        <v>0</v>
      </c>
    </row>
    <row r="32" spans="1:5" ht="16.5" customHeight="1">
      <c r="A32" s="33">
        <v>2230401</v>
      </c>
      <c r="B32" s="16" t="s">
        <v>2520</v>
      </c>
      <c r="C32" s="15">
        <v>0</v>
      </c>
      <c r="D32" s="15">
        <v>0</v>
      </c>
      <c r="E32" s="14">
        <v>0</v>
      </c>
    </row>
    <row r="33" spans="1:5" ht="16.5" customHeight="1">
      <c r="A33" s="33">
        <v>2230402</v>
      </c>
      <c r="B33" s="16" t="s">
        <v>2521</v>
      </c>
      <c r="C33" s="15">
        <v>0</v>
      </c>
      <c r="D33" s="15">
        <v>0</v>
      </c>
      <c r="E33" s="14">
        <v>0</v>
      </c>
    </row>
    <row r="34" spans="1:5" ht="16.5" customHeight="1">
      <c r="A34" s="33">
        <v>2230499</v>
      </c>
      <c r="B34" s="16" t="s">
        <v>2522</v>
      </c>
      <c r="C34" s="15">
        <v>0</v>
      </c>
      <c r="D34" s="15">
        <v>0</v>
      </c>
      <c r="E34" s="14">
        <v>0</v>
      </c>
    </row>
    <row r="35" spans="1:5" ht="16.5" customHeight="1">
      <c r="A35" s="33">
        <v>22399</v>
      </c>
      <c r="B35" s="13" t="s">
        <v>2523</v>
      </c>
      <c r="C35" s="14">
        <f>C36</f>
        <v>65</v>
      </c>
      <c r="D35" s="14">
        <f>D36</f>
        <v>0</v>
      </c>
      <c r="E35" s="14">
        <f>E36</f>
        <v>0</v>
      </c>
    </row>
    <row r="36" spans="1:5" ht="16.5" customHeight="1">
      <c r="A36" s="33">
        <v>2239901</v>
      </c>
      <c r="B36" s="16" t="s">
        <v>2524</v>
      </c>
      <c r="C36" s="15">
        <v>65</v>
      </c>
      <c r="D36" s="15">
        <v>0</v>
      </c>
      <c r="E36" s="14">
        <v>0</v>
      </c>
    </row>
    <row r="37" spans="1:5" ht="16.5" customHeight="1">
      <c r="A37" s="34"/>
      <c r="B37" s="35"/>
      <c r="C37" s="36"/>
      <c r="D37" s="36"/>
      <c r="E37" s="36"/>
    </row>
    <row r="38" spans="1:5" ht="16.5" customHeight="1">
      <c r="A38" s="34"/>
      <c r="B38" s="35"/>
      <c r="C38" s="36"/>
      <c r="D38" s="36"/>
      <c r="E38" s="36"/>
    </row>
    <row r="39" spans="1:5" ht="16.5" customHeight="1">
      <c r="A39" s="34"/>
      <c r="B39" s="35"/>
      <c r="C39" s="36"/>
      <c r="D39" s="36"/>
      <c r="E39" s="36"/>
    </row>
    <row r="40" spans="1:5" ht="16.5" customHeight="1">
      <c r="A40" s="34"/>
      <c r="B40" s="35"/>
      <c r="C40" s="36"/>
      <c r="D40" s="36"/>
      <c r="E40" s="36"/>
    </row>
    <row r="41" spans="1:5" ht="16.5" customHeight="1">
      <c r="A41" s="34"/>
      <c r="B41" s="35"/>
      <c r="C41" s="36"/>
      <c r="D41" s="36"/>
      <c r="E41" s="36"/>
    </row>
    <row r="42" spans="1:5" ht="16.5" customHeight="1">
      <c r="A42" s="34"/>
      <c r="B42" s="35"/>
      <c r="C42" s="36"/>
      <c r="D42" s="36"/>
      <c r="E42" s="36"/>
    </row>
    <row r="43" spans="1:5" ht="16.5" customHeight="1">
      <c r="A43" s="34"/>
      <c r="B43" s="35"/>
      <c r="C43" s="36"/>
      <c r="D43" s="36"/>
      <c r="E43" s="36"/>
    </row>
    <row r="44" spans="1:5" ht="16.5" customHeight="1">
      <c r="A44" s="34"/>
      <c r="B44" s="35"/>
      <c r="C44" s="36"/>
      <c r="D44" s="36"/>
      <c r="E44" s="36"/>
    </row>
    <row r="45" spans="1:5" ht="16.5" customHeight="1">
      <c r="A45" s="34"/>
      <c r="B45" s="35"/>
      <c r="C45" s="36"/>
      <c r="D45" s="36"/>
      <c r="E45" s="36"/>
    </row>
    <row r="46" spans="1:5" ht="16.5" customHeight="1">
      <c r="A46" s="34"/>
      <c r="B46" s="35"/>
      <c r="C46" s="36"/>
      <c r="D46" s="36"/>
      <c r="E46" s="36"/>
    </row>
    <row r="47" spans="1:5" ht="16.5" customHeight="1">
      <c r="A47" s="34"/>
      <c r="B47" s="35"/>
      <c r="C47" s="36"/>
      <c r="D47" s="36"/>
      <c r="E47" s="36"/>
    </row>
    <row r="48" spans="1:5" ht="16.5" customHeight="1">
      <c r="A48" s="34"/>
      <c r="B48" s="35"/>
      <c r="C48" s="36"/>
      <c r="D48" s="36"/>
      <c r="E48" s="36"/>
    </row>
    <row r="49" spans="1:5" ht="16.5" customHeight="1">
      <c r="A49" s="34"/>
      <c r="B49" s="35"/>
      <c r="C49" s="36"/>
      <c r="D49" s="36"/>
      <c r="E49" s="36"/>
    </row>
    <row r="50" spans="1:5" ht="16.5" customHeight="1">
      <c r="A50" s="34"/>
      <c r="B50" s="35"/>
      <c r="C50" s="36"/>
      <c r="D50" s="36"/>
      <c r="E50" s="36"/>
    </row>
    <row r="51" spans="1:5" ht="16.5" customHeight="1">
      <c r="A51" s="34"/>
      <c r="B51" s="35"/>
      <c r="C51" s="36"/>
      <c r="D51" s="36"/>
      <c r="E51" s="36"/>
    </row>
    <row r="52" spans="1:5" ht="16.5" customHeight="1">
      <c r="A52" s="34"/>
      <c r="B52" s="35"/>
      <c r="C52" s="36"/>
      <c r="D52" s="36"/>
      <c r="E52" s="36"/>
    </row>
    <row r="53" spans="1:5" ht="16.5" customHeight="1">
      <c r="A53" s="34"/>
      <c r="B53" s="35"/>
      <c r="C53" s="36"/>
      <c r="D53" s="36"/>
      <c r="E53" s="36"/>
    </row>
    <row r="54" spans="1:5" ht="16.5" customHeight="1">
      <c r="A54" s="34"/>
      <c r="B54" s="35"/>
      <c r="C54" s="36"/>
      <c r="D54" s="36"/>
      <c r="E54" s="36"/>
    </row>
    <row r="55" spans="1:5" ht="16.5" customHeight="1">
      <c r="A55" s="34"/>
      <c r="B55" s="35"/>
      <c r="C55" s="36"/>
      <c r="D55" s="36"/>
      <c r="E55" s="36"/>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D12"/>
  <sheetViews>
    <sheetView showGridLines="0" showZeros="0" workbookViewId="0" topLeftCell="A1">
      <selection activeCell="D21" sqref="D2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28" t="s">
        <v>2525</v>
      </c>
      <c r="B1" s="28"/>
      <c r="C1" s="28"/>
      <c r="D1" s="28"/>
    </row>
    <row r="2" spans="1:4" ht="16.5" customHeight="1">
      <c r="A2" s="29" t="s">
        <v>2526</v>
      </c>
      <c r="B2" s="29"/>
      <c r="C2" s="29"/>
      <c r="D2" s="29"/>
    </row>
    <row r="3" spans="1:4" ht="16.5" customHeight="1">
      <c r="A3" s="29" t="s">
        <v>708</v>
      </c>
      <c r="B3" s="29"/>
      <c r="C3" s="29"/>
      <c r="D3" s="29"/>
    </row>
    <row r="4" spans="1:4" ht="16.5" customHeight="1">
      <c r="A4" s="11" t="s">
        <v>1813</v>
      </c>
      <c r="B4" s="11" t="s">
        <v>49</v>
      </c>
      <c r="C4" s="11" t="s">
        <v>1813</v>
      </c>
      <c r="D4" s="11" t="s">
        <v>49</v>
      </c>
    </row>
    <row r="5" spans="1:4" ht="16.5" customHeight="1">
      <c r="A5" s="16" t="s">
        <v>2448</v>
      </c>
      <c r="B5" s="14">
        <v>65</v>
      </c>
      <c r="C5" s="16" t="s">
        <v>2496</v>
      </c>
      <c r="D5" s="14">
        <f>'国有资本经营预算支出表（公开11表）'!E5</f>
        <v>610</v>
      </c>
    </row>
    <row r="6" spans="1:4" ht="16.5" customHeight="1">
      <c r="A6" s="16" t="s">
        <v>2527</v>
      </c>
      <c r="B6" s="15">
        <v>610</v>
      </c>
      <c r="C6" s="16" t="s">
        <v>2528</v>
      </c>
      <c r="D6" s="15">
        <v>0</v>
      </c>
    </row>
    <row r="7" spans="1:4" ht="16.5" customHeight="1">
      <c r="A7" s="16" t="s">
        <v>2529</v>
      </c>
      <c r="B7" s="15">
        <v>0</v>
      </c>
      <c r="C7" s="16" t="s">
        <v>2530</v>
      </c>
      <c r="D7" s="15">
        <v>0</v>
      </c>
    </row>
    <row r="8" spans="1:4" ht="16.5" customHeight="1">
      <c r="A8" s="16" t="s">
        <v>2531</v>
      </c>
      <c r="B8" s="14">
        <v>0</v>
      </c>
      <c r="C8" s="16" t="s">
        <v>2532</v>
      </c>
      <c r="D8" s="14">
        <v>65</v>
      </c>
    </row>
    <row r="9" spans="1:4" ht="16.5" customHeight="1">
      <c r="A9" s="16" t="s">
        <v>2533</v>
      </c>
      <c r="B9" s="15">
        <v>0</v>
      </c>
      <c r="C9" s="16" t="s">
        <v>2534</v>
      </c>
      <c r="D9" s="15">
        <v>0</v>
      </c>
    </row>
    <row r="10" spans="1:4" ht="16.5" customHeight="1">
      <c r="A10" s="16" t="s">
        <v>2535</v>
      </c>
      <c r="B10" s="15">
        <v>0</v>
      </c>
      <c r="C10" s="16" t="s">
        <v>2536</v>
      </c>
      <c r="D10" s="15">
        <v>0</v>
      </c>
    </row>
    <row r="11" spans="1:4" ht="16.5" customHeight="1">
      <c r="A11" s="16"/>
      <c r="B11" s="30"/>
      <c r="C11" s="16" t="s">
        <v>2537</v>
      </c>
      <c r="D11" s="14">
        <f>B12-SUM(D5:D10)</f>
        <v>0</v>
      </c>
    </row>
    <row r="12" spans="1:4" ht="16.5" customHeight="1">
      <c r="A12" s="11" t="s">
        <v>1987</v>
      </c>
      <c r="B12" s="14">
        <v>675</v>
      </c>
      <c r="C12" s="11" t="s">
        <v>1988</v>
      </c>
      <c r="D12" s="14">
        <f>SUM(D5:D11)</f>
        <v>675</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M626"/>
  <sheetViews>
    <sheetView workbookViewId="0" topLeftCell="A1">
      <selection activeCell="A1" sqref="A1:B1"/>
    </sheetView>
  </sheetViews>
  <sheetFormatPr defaultColWidth="9.00390625" defaultRowHeight="25.5" customHeight="1"/>
  <cols>
    <col min="1" max="1" width="76.25390625" style="0" customWidth="1"/>
    <col min="2" max="2" width="20.375" style="0" customWidth="1"/>
  </cols>
  <sheetData>
    <row r="1" spans="1:13" ht="25.5" customHeight="1">
      <c r="A1" s="17" t="s">
        <v>2538</v>
      </c>
      <c r="B1" s="17" t="s">
        <v>1990</v>
      </c>
      <c r="C1" s="18"/>
      <c r="D1" s="18"/>
      <c r="E1" s="18"/>
      <c r="F1" s="18"/>
      <c r="G1" s="18"/>
      <c r="H1" s="18"/>
      <c r="I1" s="18"/>
      <c r="J1" s="18"/>
      <c r="K1" s="18"/>
      <c r="L1" s="18"/>
      <c r="M1" s="18"/>
    </row>
    <row r="2" spans="1:13" ht="25.5" customHeight="1">
      <c r="A2" s="19"/>
      <c r="B2" s="20" t="s">
        <v>2539</v>
      </c>
      <c r="C2" s="18"/>
      <c r="D2" s="18"/>
      <c r="E2" s="18"/>
      <c r="F2" s="18"/>
      <c r="G2" s="18"/>
      <c r="H2" s="18"/>
      <c r="I2" s="18"/>
      <c r="J2" s="18"/>
      <c r="K2" s="18"/>
      <c r="L2" s="18"/>
      <c r="M2" s="18"/>
    </row>
    <row r="3" spans="1:13" ht="25.5" customHeight="1">
      <c r="A3" s="21"/>
      <c r="B3" s="20" t="s">
        <v>708</v>
      </c>
      <c r="C3" s="18"/>
      <c r="D3" s="18"/>
      <c r="E3" s="18"/>
      <c r="F3" s="18"/>
      <c r="G3" s="18"/>
      <c r="H3" s="18"/>
      <c r="I3" s="18"/>
      <c r="J3" s="18"/>
      <c r="K3" s="18"/>
      <c r="L3" s="18"/>
      <c r="M3" s="18"/>
    </row>
    <row r="4" spans="1:13" ht="25.5" customHeight="1">
      <c r="A4" s="22" t="s">
        <v>1991</v>
      </c>
      <c r="B4" s="22" t="s">
        <v>49</v>
      </c>
      <c r="C4" s="18"/>
      <c r="D4" s="18"/>
      <c r="E4" s="18"/>
      <c r="F4" s="18"/>
      <c r="G4" s="18"/>
      <c r="H4" s="18"/>
      <c r="I4" s="18"/>
      <c r="J4" s="18"/>
      <c r="K4" s="18"/>
      <c r="L4" s="18"/>
      <c r="M4" s="18"/>
    </row>
    <row r="5" spans="1:13" ht="25.5" customHeight="1">
      <c r="A5" s="23" t="s">
        <v>2540</v>
      </c>
      <c r="B5" s="24">
        <v>477</v>
      </c>
      <c r="C5" s="18"/>
      <c r="D5" s="18"/>
      <c r="E5" s="18"/>
      <c r="F5" s="18"/>
      <c r="G5" s="18"/>
      <c r="H5" s="18"/>
      <c r="I5" s="18"/>
      <c r="J5" s="18"/>
      <c r="K5" s="18"/>
      <c r="L5" s="18"/>
      <c r="M5" s="18"/>
    </row>
    <row r="6" spans="1:13" ht="25.5" customHeight="1">
      <c r="A6" s="23" t="s">
        <v>2541</v>
      </c>
      <c r="B6" s="25">
        <v>133</v>
      </c>
      <c r="C6" s="18"/>
      <c r="D6" s="18"/>
      <c r="E6" s="18"/>
      <c r="F6" s="18"/>
      <c r="G6" s="18"/>
      <c r="H6" s="18"/>
      <c r="I6" s="18"/>
      <c r="J6" s="18"/>
      <c r="K6" s="18"/>
      <c r="L6" s="18"/>
      <c r="M6" s="18"/>
    </row>
    <row r="7" spans="1:13" ht="25.5" customHeight="1">
      <c r="A7" s="26" t="s">
        <v>2444</v>
      </c>
      <c r="B7" s="27">
        <v>610</v>
      </c>
      <c r="C7" s="18"/>
      <c r="D7" s="18"/>
      <c r="E7" s="18"/>
      <c r="F7" s="18"/>
      <c r="G7" s="18"/>
      <c r="H7" s="18"/>
      <c r="I7" s="18"/>
      <c r="J7" s="18"/>
      <c r="K7" s="18"/>
      <c r="L7" s="18"/>
      <c r="M7" s="18"/>
    </row>
    <row r="8" spans="1:13" ht="25.5" customHeight="1">
      <c r="A8" s="18"/>
      <c r="B8" s="18"/>
      <c r="C8" s="18"/>
      <c r="D8" s="18"/>
      <c r="E8" s="18"/>
      <c r="F8" s="18"/>
      <c r="G8" s="18"/>
      <c r="H8" s="18"/>
      <c r="I8" s="18"/>
      <c r="J8" s="18"/>
      <c r="K8" s="18"/>
      <c r="L8" s="18"/>
      <c r="M8" s="18"/>
    </row>
    <row r="9" spans="1:13" ht="25.5" customHeight="1">
      <c r="A9" s="18"/>
      <c r="B9" s="18"/>
      <c r="C9" s="18"/>
      <c r="D9" s="18"/>
      <c r="E9" s="18"/>
      <c r="F9" s="18"/>
      <c r="G9" s="18"/>
      <c r="H9" s="18"/>
      <c r="I9" s="18"/>
      <c r="J9" s="18"/>
      <c r="K9" s="18"/>
      <c r="L9" s="18"/>
      <c r="M9" s="18"/>
    </row>
    <row r="10" spans="1:13" ht="25.5" customHeight="1">
      <c r="A10" s="18"/>
      <c r="B10" s="18"/>
      <c r="C10" s="18"/>
      <c r="D10" s="18"/>
      <c r="E10" s="18"/>
      <c r="F10" s="18"/>
      <c r="G10" s="18"/>
      <c r="H10" s="18"/>
      <c r="I10" s="18"/>
      <c r="J10" s="18"/>
      <c r="K10" s="18"/>
      <c r="L10" s="18"/>
      <c r="M10" s="18"/>
    </row>
    <row r="11" spans="1:13" ht="25.5" customHeight="1">
      <c r="A11" s="18"/>
      <c r="B11" s="18"/>
      <c r="C11" s="18"/>
      <c r="D11" s="18"/>
      <c r="E11" s="18"/>
      <c r="F11" s="18"/>
      <c r="G11" s="18"/>
      <c r="H11" s="18"/>
      <c r="I11" s="18"/>
      <c r="J11" s="18"/>
      <c r="K11" s="18"/>
      <c r="L11" s="18"/>
      <c r="M11" s="18"/>
    </row>
    <row r="12" spans="1:13" ht="25.5" customHeight="1">
      <c r="A12" s="18"/>
      <c r="B12" s="18"/>
      <c r="C12" s="18"/>
      <c r="D12" s="18"/>
      <c r="E12" s="18"/>
      <c r="F12" s="18"/>
      <c r="G12" s="18"/>
      <c r="H12" s="18"/>
      <c r="I12" s="18"/>
      <c r="J12" s="18"/>
      <c r="K12" s="18"/>
      <c r="L12" s="18"/>
      <c r="M12" s="18"/>
    </row>
    <row r="13" spans="1:13" ht="25.5" customHeight="1">
      <c r="A13" s="18"/>
      <c r="B13" s="18"/>
      <c r="C13" s="18"/>
      <c r="D13" s="18"/>
      <c r="E13" s="18"/>
      <c r="F13" s="18"/>
      <c r="G13" s="18"/>
      <c r="H13" s="18"/>
      <c r="I13" s="18"/>
      <c r="J13" s="18"/>
      <c r="K13" s="18"/>
      <c r="L13" s="18"/>
      <c r="M13" s="18"/>
    </row>
    <row r="14" spans="1:13" ht="25.5" customHeight="1">
      <c r="A14" s="18"/>
      <c r="B14" s="18"/>
      <c r="C14" s="18"/>
      <c r="D14" s="18"/>
      <c r="E14" s="18"/>
      <c r="F14" s="18"/>
      <c r="G14" s="18"/>
      <c r="H14" s="18"/>
      <c r="I14" s="18"/>
      <c r="J14" s="18"/>
      <c r="K14" s="18"/>
      <c r="L14" s="18"/>
      <c r="M14" s="18"/>
    </row>
    <row r="15" spans="1:13" ht="25.5" customHeight="1">
      <c r="A15" s="18"/>
      <c r="B15" s="18"/>
      <c r="C15" s="18"/>
      <c r="D15" s="18"/>
      <c r="E15" s="18"/>
      <c r="F15" s="18"/>
      <c r="G15" s="18"/>
      <c r="H15" s="18"/>
      <c r="I15" s="18"/>
      <c r="J15" s="18"/>
      <c r="K15" s="18"/>
      <c r="L15" s="18"/>
      <c r="M15" s="18"/>
    </row>
    <row r="16" spans="1:13" ht="25.5" customHeight="1">
      <c r="A16" s="18"/>
      <c r="B16" s="18"/>
      <c r="C16" s="18"/>
      <c r="D16" s="18"/>
      <c r="E16" s="18"/>
      <c r="F16" s="18"/>
      <c r="G16" s="18"/>
      <c r="H16" s="18"/>
      <c r="I16" s="18"/>
      <c r="J16" s="18"/>
      <c r="K16" s="18"/>
      <c r="L16" s="18"/>
      <c r="M16" s="18"/>
    </row>
    <row r="17" spans="1:13" ht="25.5" customHeight="1">
      <c r="A17" s="18"/>
      <c r="B17" s="18"/>
      <c r="C17" s="18"/>
      <c r="D17" s="18"/>
      <c r="E17" s="18"/>
      <c r="F17" s="18"/>
      <c r="G17" s="18"/>
      <c r="H17" s="18"/>
      <c r="I17" s="18"/>
      <c r="J17" s="18"/>
      <c r="K17" s="18"/>
      <c r="L17" s="18"/>
      <c r="M17" s="18"/>
    </row>
    <row r="18" spans="1:13" ht="25.5" customHeight="1">
      <c r="A18" s="18"/>
      <c r="B18" s="18"/>
      <c r="C18" s="18"/>
      <c r="D18" s="18"/>
      <c r="E18" s="18"/>
      <c r="F18" s="18"/>
      <c r="G18" s="18"/>
      <c r="H18" s="18"/>
      <c r="I18" s="18"/>
      <c r="J18" s="18"/>
      <c r="K18" s="18"/>
      <c r="L18" s="18"/>
      <c r="M18" s="18"/>
    </row>
    <row r="19" spans="1:13" ht="25.5" customHeight="1">
      <c r="A19" s="18"/>
      <c r="B19" s="18"/>
      <c r="C19" s="18"/>
      <c r="D19" s="18"/>
      <c r="E19" s="18"/>
      <c r="F19" s="18"/>
      <c r="G19" s="18"/>
      <c r="H19" s="18"/>
      <c r="I19" s="18"/>
      <c r="J19" s="18"/>
      <c r="K19" s="18"/>
      <c r="L19" s="18"/>
      <c r="M19" s="18"/>
    </row>
    <row r="20" spans="1:13" ht="25.5" customHeight="1">
      <c r="A20" s="18"/>
      <c r="B20" s="18"/>
      <c r="C20" s="18"/>
      <c r="D20" s="18"/>
      <c r="E20" s="18"/>
      <c r="F20" s="18"/>
      <c r="G20" s="18"/>
      <c r="H20" s="18"/>
      <c r="I20" s="18"/>
      <c r="J20" s="18"/>
      <c r="K20" s="18"/>
      <c r="L20" s="18"/>
      <c r="M20" s="18"/>
    </row>
    <row r="21" spans="1:13" ht="25.5" customHeight="1">
      <c r="A21" s="18"/>
      <c r="B21" s="18"/>
      <c r="C21" s="18"/>
      <c r="D21" s="18"/>
      <c r="E21" s="18"/>
      <c r="F21" s="18"/>
      <c r="G21" s="18"/>
      <c r="H21" s="18"/>
      <c r="I21" s="18"/>
      <c r="J21" s="18"/>
      <c r="K21" s="18"/>
      <c r="L21" s="18"/>
      <c r="M21" s="18"/>
    </row>
    <row r="22" spans="1:13" ht="25.5" customHeight="1">
      <c r="A22" s="18"/>
      <c r="B22" s="18"/>
      <c r="C22" s="18"/>
      <c r="D22" s="18"/>
      <c r="E22" s="18"/>
      <c r="F22" s="18"/>
      <c r="G22" s="18"/>
      <c r="H22" s="18"/>
      <c r="I22" s="18"/>
      <c r="J22" s="18"/>
      <c r="K22" s="18"/>
      <c r="L22" s="18"/>
      <c r="M22" s="18"/>
    </row>
    <row r="23" spans="1:13" ht="25.5" customHeight="1">
      <c r="A23" s="18"/>
      <c r="B23" s="18"/>
      <c r="C23" s="18"/>
      <c r="D23" s="18"/>
      <c r="E23" s="18"/>
      <c r="F23" s="18"/>
      <c r="G23" s="18"/>
      <c r="H23" s="18"/>
      <c r="I23" s="18"/>
      <c r="J23" s="18"/>
      <c r="K23" s="18"/>
      <c r="L23" s="18"/>
      <c r="M23" s="18"/>
    </row>
    <row r="24" spans="1:13" ht="25.5" customHeight="1">
      <c r="A24" s="18"/>
      <c r="B24" s="18"/>
      <c r="C24" s="18"/>
      <c r="D24" s="18"/>
      <c r="E24" s="18"/>
      <c r="F24" s="18"/>
      <c r="G24" s="18"/>
      <c r="H24" s="18"/>
      <c r="I24" s="18"/>
      <c r="J24" s="18"/>
      <c r="K24" s="18"/>
      <c r="L24" s="18"/>
      <c r="M24" s="18"/>
    </row>
    <row r="25" spans="1:13" ht="25.5" customHeight="1">
      <c r="A25" s="18"/>
      <c r="B25" s="18"/>
      <c r="C25" s="18"/>
      <c r="D25" s="18"/>
      <c r="E25" s="18"/>
      <c r="F25" s="18"/>
      <c r="G25" s="18"/>
      <c r="H25" s="18"/>
      <c r="I25" s="18"/>
      <c r="J25" s="18"/>
      <c r="K25" s="18"/>
      <c r="L25" s="18"/>
      <c r="M25" s="18"/>
    </row>
    <row r="26" spans="1:13" ht="25.5" customHeight="1">
      <c r="A26" s="18"/>
      <c r="B26" s="18"/>
      <c r="C26" s="18"/>
      <c r="D26" s="18"/>
      <c r="E26" s="18"/>
      <c r="F26" s="18"/>
      <c r="G26" s="18"/>
      <c r="H26" s="18"/>
      <c r="I26" s="18"/>
      <c r="J26" s="18"/>
      <c r="K26" s="18"/>
      <c r="L26" s="18"/>
      <c r="M26" s="18"/>
    </row>
    <row r="27" spans="1:13" ht="25.5" customHeight="1">
      <c r="A27" s="18"/>
      <c r="B27" s="18"/>
      <c r="C27" s="18"/>
      <c r="D27" s="18"/>
      <c r="E27" s="18"/>
      <c r="F27" s="18"/>
      <c r="G27" s="18"/>
      <c r="H27" s="18"/>
      <c r="I27" s="18"/>
      <c r="J27" s="18"/>
      <c r="K27" s="18"/>
      <c r="L27" s="18"/>
      <c r="M27" s="18"/>
    </row>
    <row r="28" spans="1:13" ht="25.5" customHeight="1">
      <c r="A28" s="18"/>
      <c r="B28" s="18"/>
      <c r="C28" s="18"/>
      <c r="D28" s="18"/>
      <c r="E28" s="18"/>
      <c r="F28" s="18"/>
      <c r="G28" s="18"/>
      <c r="H28" s="18"/>
      <c r="I28" s="18"/>
      <c r="J28" s="18"/>
      <c r="K28" s="18"/>
      <c r="L28" s="18"/>
      <c r="M28" s="18"/>
    </row>
    <row r="29" spans="1:13" ht="25.5" customHeight="1">
      <c r="A29" s="18"/>
      <c r="B29" s="18"/>
      <c r="C29" s="18"/>
      <c r="D29" s="18"/>
      <c r="E29" s="18"/>
      <c r="F29" s="18"/>
      <c r="G29" s="18"/>
      <c r="H29" s="18"/>
      <c r="I29" s="18"/>
      <c r="J29" s="18"/>
      <c r="K29" s="18"/>
      <c r="L29" s="18"/>
      <c r="M29" s="18"/>
    </row>
    <row r="30" spans="1:13" ht="25.5" customHeight="1">
      <c r="A30" s="18"/>
      <c r="B30" s="18"/>
      <c r="C30" s="18"/>
      <c r="D30" s="18"/>
      <c r="E30" s="18"/>
      <c r="F30" s="18"/>
      <c r="G30" s="18"/>
      <c r="H30" s="18"/>
      <c r="I30" s="18"/>
      <c r="J30" s="18"/>
      <c r="K30" s="18"/>
      <c r="L30" s="18"/>
      <c r="M30" s="18"/>
    </row>
    <row r="31" spans="1:13" ht="25.5" customHeight="1">
      <c r="A31" s="18"/>
      <c r="B31" s="18"/>
      <c r="C31" s="18"/>
      <c r="D31" s="18"/>
      <c r="E31" s="18"/>
      <c r="F31" s="18"/>
      <c r="G31" s="18"/>
      <c r="H31" s="18"/>
      <c r="I31" s="18"/>
      <c r="J31" s="18"/>
      <c r="K31" s="18"/>
      <c r="L31" s="18"/>
      <c r="M31" s="18"/>
    </row>
    <row r="32" spans="1:13" ht="25.5" customHeight="1">
      <c r="A32" s="18"/>
      <c r="B32" s="18"/>
      <c r="C32" s="18"/>
      <c r="D32" s="18"/>
      <c r="E32" s="18"/>
      <c r="F32" s="18"/>
      <c r="G32" s="18"/>
      <c r="H32" s="18"/>
      <c r="I32" s="18"/>
      <c r="J32" s="18"/>
      <c r="K32" s="18"/>
      <c r="L32" s="18"/>
      <c r="M32" s="18"/>
    </row>
    <row r="33" spans="1:13" ht="25.5" customHeight="1">
      <c r="A33" s="18"/>
      <c r="B33" s="18"/>
      <c r="C33" s="18"/>
      <c r="D33" s="18"/>
      <c r="E33" s="18"/>
      <c r="F33" s="18"/>
      <c r="G33" s="18"/>
      <c r="H33" s="18"/>
      <c r="I33" s="18"/>
      <c r="J33" s="18"/>
      <c r="K33" s="18"/>
      <c r="L33" s="18"/>
      <c r="M33" s="18"/>
    </row>
    <row r="34" spans="1:13" ht="25.5" customHeight="1">
      <c r="A34" s="18"/>
      <c r="B34" s="18"/>
      <c r="C34" s="18"/>
      <c r="D34" s="18"/>
      <c r="E34" s="18"/>
      <c r="F34" s="18"/>
      <c r="G34" s="18"/>
      <c r="H34" s="18"/>
      <c r="I34" s="18"/>
      <c r="J34" s="18"/>
      <c r="K34" s="18"/>
      <c r="L34" s="18"/>
      <c r="M34" s="18"/>
    </row>
    <row r="35" spans="1:13" ht="25.5" customHeight="1">
      <c r="A35" s="18"/>
      <c r="B35" s="18"/>
      <c r="C35" s="18"/>
      <c r="D35" s="18"/>
      <c r="E35" s="18"/>
      <c r="F35" s="18"/>
      <c r="G35" s="18"/>
      <c r="H35" s="18"/>
      <c r="I35" s="18"/>
      <c r="J35" s="18"/>
      <c r="K35" s="18"/>
      <c r="L35" s="18"/>
      <c r="M35" s="18"/>
    </row>
    <row r="36" spans="1:13" ht="25.5" customHeight="1">
      <c r="A36" s="18"/>
      <c r="B36" s="18"/>
      <c r="C36" s="18"/>
      <c r="D36" s="18"/>
      <c r="E36" s="18"/>
      <c r="F36" s="18"/>
      <c r="G36" s="18"/>
      <c r="H36" s="18"/>
      <c r="I36" s="18"/>
      <c r="J36" s="18"/>
      <c r="K36" s="18"/>
      <c r="L36" s="18"/>
      <c r="M36" s="18"/>
    </row>
    <row r="37" spans="1:13" ht="25.5" customHeight="1">
      <c r="A37" s="18"/>
      <c r="B37" s="18"/>
      <c r="C37" s="18"/>
      <c r="D37" s="18"/>
      <c r="E37" s="18"/>
      <c r="F37" s="18"/>
      <c r="G37" s="18"/>
      <c r="H37" s="18"/>
      <c r="I37" s="18"/>
      <c r="J37" s="18"/>
      <c r="K37" s="18"/>
      <c r="L37" s="18"/>
      <c r="M37" s="18"/>
    </row>
    <row r="38" spans="1:13" ht="25.5" customHeight="1">
      <c r="A38" s="18"/>
      <c r="B38" s="18"/>
      <c r="C38" s="18"/>
      <c r="D38" s="18"/>
      <c r="E38" s="18"/>
      <c r="F38" s="18"/>
      <c r="G38" s="18"/>
      <c r="H38" s="18"/>
      <c r="I38" s="18"/>
      <c r="J38" s="18"/>
      <c r="K38" s="18"/>
      <c r="L38" s="18"/>
      <c r="M38" s="18"/>
    </row>
    <row r="39" spans="1:13" ht="25.5" customHeight="1">
      <c r="A39" s="18"/>
      <c r="B39" s="18"/>
      <c r="C39" s="18"/>
      <c r="D39" s="18"/>
      <c r="E39" s="18"/>
      <c r="F39" s="18"/>
      <c r="G39" s="18"/>
      <c r="H39" s="18"/>
      <c r="I39" s="18"/>
      <c r="J39" s="18"/>
      <c r="K39" s="18"/>
      <c r="L39" s="18"/>
      <c r="M39" s="18"/>
    </row>
    <row r="40" spans="1:13" ht="25.5" customHeight="1">
      <c r="A40" s="18"/>
      <c r="B40" s="18"/>
      <c r="C40" s="18"/>
      <c r="D40" s="18"/>
      <c r="E40" s="18"/>
      <c r="F40" s="18"/>
      <c r="G40" s="18"/>
      <c r="H40" s="18"/>
      <c r="I40" s="18"/>
      <c r="J40" s="18"/>
      <c r="K40" s="18"/>
      <c r="L40" s="18"/>
      <c r="M40" s="18"/>
    </row>
    <row r="41" spans="1:13" ht="25.5" customHeight="1">
      <c r="A41" s="18"/>
      <c r="B41" s="18"/>
      <c r="C41" s="18"/>
      <c r="D41" s="18"/>
      <c r="E41" s="18"/>
      <c r="F41" s="18"/>
      <c r="G41" s="18"/>
      <c r="H41" s="18"/>
      <c r="I41" s="18"/>
      <c r="J41" s="18"/>
      <c r="K41" s="18"/>
      <c r="L41" s="18"/>
      <c r="M41" s="18"/>
    </row>
    <row r="42" spans="1:13" ht="25.5" customHeight="1">
      <c r="A42" s="18"/>
      <c r="B42" s="18"/>
      <c r="C42" s="18"/>
      <c r="D42" s="18"/>
      <c r="E42" s="18"/>
      <c r="F42" s="18"/>
      <c r="G42" s="18"/>
      <c r="H42" s="18"/>
      <c r="I42" s="18"/>
      <c r="J42" s="18"/>
      <c r="K42" s="18"/>
      <c r="L42" s="18"/>
      <c r="M42" s="18"/>
    </row>
    <row r="43" spans="1:13" ht="25.5" customHeight="1">
      <c r="A43" s="18"/>
      <c r="B43" s="18"/>
      <c r="C43" s="18"/>
      <c r="D43" s="18"/>
      <c r="E43" s="18"/>
      <c r="F43" s="18"/>
      <c r="G43" s="18"/>
      <c r="H43" s="18"/>
      <c r="I43" s="18"/>
      <c r="J43" s="18"/>
      <c r="K43" s="18"/>
      <c r="L43" s="18"/>
      <c r="M43" s="18"/>
    </row>
    <row r="44" spans="1:13" ht="25.5" customHeight="1">
      <c r="A44" s="18"/>
      <c r="B44" s="18"/>
      <c r="C44" s="18"/>
      <c r="D44" s="18"/>
      <c r="E44" s="18"/>
      <c r="F44" s="18"/>
      <c r="G44" s="18"/>
      <c r="H44" s="18"/>
      <c r="I44" s="18"/>
      <c r="J44" s="18"/>
      <c r="K44" s="18"/>
      <c r="L44" s="18"/>
      <c r="M44" s="18"/>
    </row>
    <row r="45" spans="1:13" ht="25.5" customHeight="1">
      <c r="A45" s="18"/>
      <c r="B45" s="18"/>
      <c r="C45" s="18"/>
      <c r="D45" s="18"/>
      <c r="E45" s="18"/>
      <c r="F45" s="18"/>
      <c r="G45" s="18"/>
      <c r="H45" s="18"/>
      <c r="I45" s="18"/>
      <c r="J45" s="18"/>
      <c r="K45" s="18"/>
      <c r="L45" s="18"/>
      <c r="M45" s="18"/>
    </row>
    <row r="46" spans="1:13" ht="25.5" customHeight="1">
      <c r="A46" s="18"/>
      <c r="B46" s="18"/>
      <c r="C46" s="18"/>
      <c r="D46" s="18"/>
      <c r="E46" s="18"/>
      <c r="F46" s="18"/>
      <c r="G46" s="18"/>
      <c r="H46" s="18"/>
      <c r="I46" s="18"/>
      <c r="J46" s="18"/>
      <c r="K46" s="18"/>
      <c r="L46" s="18"/>
      <c r="M46" s="18"/>
    </row>
    <row r="47" spans="1:13" ht="25.5" customHeight="1">
      <c r="A47" s="18"/>
      <c r="B47" s="18"/>
      <c r="C47" s="18"/>
      <c r="D47" s="18"/>
      <c r="E47" s="18"/>
      <c r="F47" s="18"/>
      <c r="G47" s="18"/>
      <c r="H47" s="18"/>
      <c r="I47" s="18"/>
      <c r="J47" s="18"/>
      <c r="K47" s="18"/>
      <c r="L47" s="18"/>
      <c r="M47" s="18"/>
    </row>
    <row r="48" spans="1:13" ht="25.5" customHeight="1">
      <c r="A48" s="18"/>
      <c r="B48" s="18"/>
      <c r="C48" s="18"/>
      <c r="D48" s="18"/>
      <c r="E48" s="18"/>
      <c r="F48" s="18"/>
      <c r="G48" s="18"/>
      <c r="H48" s="18"/>
      <c r="I48" s="18"/>
      <c r="J48" s="18"/>
      <c r="K48" s="18"/>
      <c r="L48" s="18"/>
      <c r="M48" s="18"/>
    </row>
    <row r="49" spans="1:13" ht="25.5" customHeight="1">
      <c r="A49" s="18"/>
      <c r="B49" s="18"/>
      <c r="C49" s="18"/>
      <c r="D49" s="18"/>
      <c r="E49" s="18"/>
      <c r="F49" s="18"/>
      <c r="G49" s="18"/>
      <c r="H49" s="18"/>
      <c r="I49" s="18"/>
      <c r="J49" s="18"/>
      <c r="K49" s="18"/>
      <c r="L49" s="18"/>
      <c r="M49" s="18"/>
    </row>
    <row r="50" spans="1:13" ht="25.5" customHeight="1">
      <c r="A50" s="18"/>
      <c r="B50" s="18"/>
      <c r="C50" s="18"/>
      <c r="D50" s="18"/>
      <c r="E50" s="18"/>
      <c r="F50" s="18"/>
      <c r="G50" s="18"/>
      <c r="H50" s="18"/>
      <c r="I50" s="18"/>
      <c r="J50" s="18"/>
      <c r="K50" s="18"/>
      <c r="L50" s="18"/>
      <c r="M50" s="18"/>
    </row>
    <row r="51" spans="1:13" ht="25.5" customHeight="1">
      <c r="A51" s="18"/>
      <c r="B51" s="18"/>
      <c r="C51" s="18"/>
      <c r="D51" s="18"/>
      <c r="E51" s="18"/>
      <c r="F51" s="18"/>
      <c r="G51" s="18"/>
      <c r="H51" s="18"/>
      <c r="I51" s="18"/>
      <c r="J51" s="18"/>
      <c r="K51" s="18"/>
      <c r="L51" s="18"/>
      <c r="M51" s="18"/>
    </row>
    <row r="52" spans="1:13" ht="25.5" customHeight="1">
      <c r="A52" s="18"/>
      <c r="B52" s="18"/>
      <c r="C52" s="18"/>
      <c r="D52" s="18"/>
      <c r="E52" s="18"/>
      <c r="F52" s="18"/>
      <c r="G52" s="18"/>
      <c r="H52" s="18"/>
      <c r="I52" s="18"/>
      <c r="J52" s="18"/>
      <c r="K52" s="18"/>
      <c r="L52" s="18"/>
      <c r="M52" s="18"/>
    </row>
    <row r="53" spans="1:13" ht="25.5" customHeight="1">
      <c r="A53" s="18"/>
      <c r="B53" s="18"/>
      <c r="C53" s="18"/>
      <c r="D53" s="18"/>
      <c r="E53" s="18"/>
      <c r="F53" s="18"/>
      <c r="G53" s="18"/>
      <c r="H53" s="18"/>
      <c r="I53" s="18"/>
      <c r="J53" s="18"/>
      <c r="K53" s="18"/>
      <c r="L53" s="18"/>
      <c r="M53" s="18"/>
    </row>
    <row r="54" spans="1:13" ht="25.5" customHeight="1">
      <c r="A54" s="18"/>
      <c r="B54" s="18"/>
      <c r="C54" s="18"/>
      <c r="D54" s="18"/>
      <c r="E54" s="18"/>
      <c r="F54" s="18"/>
      <c r="G54" s="18"/>
      <c r="H54" s="18"/>
      <c r="I54" s="18"/>
      <c r="J54" s="18"/>
      <c r="K54" s="18"/>
      <c r="L54" s="18"/>
      <c r="M54" s="18"/>
    </row>
    <row r="55" spans="1:13" ht="25.5" customHeight="1">
      <c r="A55" s="18"/>
      <c r="B55" s="18"/>
      <c r="C55" s="18"/>
      <c r="D55" s="18"/>
      <c r="E55" s="18"/>
      <c r="F55" s="18"/>
      <c r="G55" s="18"/>
      <c r="H55" s="18"/>
      <c r="I55" s="18"/>
      <c r="J55" s="18"/>
      <c r="K55" s="18"/>
      <c r="L55" s="18"/>
      <c r="M55" s="18"/>
    </row>
    <row r="56" spans="1:13" ht="25.5" customHeight="1">
      <c r="A56" s="18"/>
      <c r="B56" s="18"/>
      <c r="C56" s="18"/>
      <c r="D56" s="18"/>
      <c r="E56" s="18"/>
      <c r="F56" s="18"/>
      <c r="G56" s="18"/>
      <c r="H56" s="18"/>
      <c r="I56" s="18"/>
      <c r="J56" s="18"/>
      <c r="K56" s="18"/>
      <c r="L56" s="18"/>
      <c r="M56" s="18"/>
    </row>
    <row r="57" spans="1:13" ht="25.5" customHeight="1">
      <c r="A57" s="18"/>
      <c r="B57" s="18"/>
      <c r="C57" s="18"/>
      <c r="D57" s="18"/>
      <c r="E57" s="18"/>
      <c r="F57" s="18"/>
      <c r="G57" s="18"/>
      <c r="H57" s="18"/>
      <c r="I57" s="18"/>
      <c r="J57" s="18"/>
      <c r="K57" s="18"/>
      <c r="L57" s="18"/>
      <c r="M57" s="18"/>
    </row>
    <row r="58" spans="1:13" ht="25.5" customHeight="1">
      <c r="A58" s="18"/>
      <c r="B58" s="18"/>
      <c r="C58" s="18"/>
      <c r="D58" s="18"/>
      <c r="E58" s="18"/>
      <c r="F58" s="18"/>
      <c r="G58" s="18"/>
      <c r="H58" s="18"/>
      <c r="I58" s="18"/>
      <c r="J58" s="18"/>
      <c r="K58" s="18"/>
      <c r="L58" s="18"/>
      <c r="M58" s="18"/>
    </row>
    <row r="59" spans="1:13" ht="25.5" customHeight="1">
      <c r="A59" s="18"/>
      <c r="B59" s="18"/>
      <c r="C59" s="18"/>
      <c r="D59" s="18"/>
      <c r="E59" s="18"/>
      <c r="F59" s="18"/>
      <c r="G59" s="18"/>
      <c r="H59" s="18"/>
      <c r="I59" s="18"/>
      <c r="J59" s="18"/>
      <c r="K59" s="18"/>
      <c r="L59" s="18"/>
      <c r="M59" s="18"/>
    </row>
    <row r="60" spans="1:13" ht="25.5" customHeight="1">
      <c r="A60" s="18"/>
      <c r="B60" s="18"/>
      <c r="C60" s="18"/>
      <c r="D60" s="18"/>
      <c r="E60" s="18"/>
      <c r="F60" s="18"/>
      <c r="G60" s="18"/>
      <c r="H60" s="18"/>
      <c r="I60" s="18"/>
      <c r="J60" s="18"/>
      <c r="K60" s="18"/>
      <c r="L60" s="18"/>
      <c r="M60" s="18"/>
    </row>
    <row r="61" spans="1:13" ht="25.5" customHeight="1">
      <c r="A61" s="18"/>
      <c r="B61" s="18"/>
      <c r="C61" s="18"/>
      <c r="D61" s="18"/>
      <c r="E61" s="18"/>
      <c r="F61" s="18"/>
      <c r="G61" s="18"/>
      <c r="H61" s="18"/>
      <c r="I61" s="18"/>
      <c r="J61" s="18"/>
      <c r="K61" s="18"/>
      <c r="L61" s="18"/>
      <c r="M61" s="18"/>
    </row>
    <row r="62" spans="1:13" ht="25.5" customHeight="1">
      <c r="A62" s="18"/>
      <c r="B62" s="18"/>
      <c r="C62" s="18"/>
      <c r="D62" s="18"/>
      <c r="E62" s="18"/>
      <c r="F62" s="18"/>
      <c r="G62" s="18"/>
      <c r="H62" s="18"/>
      <c r="I62" s="18"/>
      <c r="J62" s="18"/>
      <c r="K62" s="18"/>
      <c r="L62" s="18"/>
      <c r="M62" s="18"/>
    </row>
    <row r="63" spans="1:13" ht="25.5" customHeight="1">
      <c r="A63" s="18"/>
      <c r="B63" s="18"/>
      <c r="C63" s="18"/>
      <c r="D63" s="18"/>
      <c r="E63" s="18"/>
      <c r="F63" s="18"/>
      <c r="G63" s="18"/>
      <c r="H63" s="18"/>
      <c r="I63" s="18"/>
      <c r="J63" s="18"/>
      <c r="K63" s="18"/>
      <c r="L63" s="18"/>
      <c r="M63" s="18"/>
    </row>
    <row r="64" spans="1:13" ht="25.5" customHeight="1">
      <c r="A64" s="18"/>
      <c r="B64" s="18"/>
      <c r="C64" s="18"/>
      <c r="D64" s="18"/>
      <c r="E64" s="18"/>
      <c r="F64" s="18"/>
      <c r="G64" s="18"/>
      <c r="H64" s="18"/>
      <c r="I64" s="18"/>
      <c r="J64" s="18"/>
      <c r="K64" s="18"/>
      <c r="L64" s="18"/>
      <c r="M64" s="18"/>
    </row>
    <row r="65" spans="1:13" ht="25.5" customHeight="1">
      <c r="A65" s="18"/>
      <c r="B65" s="18"/>
      <c r="C65" s="18"/>
      <c r="D65" s="18"/>
      <c r="E65" s="18"/>
      <c r="F65" s="18"/>
      <c r="G65" s="18"/>
      <c r="H65" s="18"/>
      <c r="I65" s="18"/>
      <c r="J65" s="18"/>
      <c r="K65" s="18"/>
      <c r="L65" s="18"/>
      <c r="M65" s="18"/>
    </row>
    <row r="66" spans="1:13" ht="25.5" customHeight="1">
      <c r="A66" s="18"/>
      <c r="B66" s="18"/>
      <c r="C66" s="18"/>
      <c r="D66" s="18"/>
      <c r="E66" s="18"/>
      <c r="F66" s="18"/>
      <c r="G66" s="18"/>
      <c r="H66" s="18"/>
      <c r="I66" s="18"/>
      <c r="J66" s="18"/>
      <c r="K66" s="18"/>
      <c r="L66" s="18"/>
      <c r="M66" s="18"/>
    </row>
    <row r="67" spans="1:13" ht="25.5" customHeight="1">
      <c r="A67" s="18"/>
      <c r="B67" s="18"/>
      <c r="C67" s="18"/>
      <c r="D67" s="18"/>
      <c r="E67" s="18"/>
      <c r="F67" s="18"/>
      <c r="G67" s="18"/>
      <c r="H67" s="18"/>
      <c r="I67" s="18"/>
      <c r="J67" s="18"/>
      <c r="K67" s="18"/>
      <c r="L67" s="18"/>
      <c r="M67" s="18"/>
    </row>
    <row r="68" spans="1:13" ht="25.5" customHeight="1">
      <c r="A68" s="18"/>
      <c r="B68" s="18"/>
      <c r="C68" s="18"/>
      <c r="D68" s="18"/>
      <c r="E68" s="18"/>
      <c r="F68" s="18"/>
      <c r="G68" s="18"/>
      <c r="H68" s="18"/>
      <c r="I68" s="18"/>
      <c r="J68" s="18"/>
      <c r="K68" s="18"/>
      <c r="L68" s="18"/>
      <c r="M68" s="18"/>
    </row>
    <row r="69" spans="1:13" ht="25.5" customHeight="1">
      <c r="A69" s="18"/>
      <c r="B69" s="18"/>
      <c r="C69" s="18"/>
      <c r="D69" s="18"/>
      <c r="E69" s="18"/>
      <c r="F69" s="18"/>
      <c r="G69" s="18"/>
      <c r="H69" s="18"/>
      <c r="I69" s="18"/>
      <c r="J69" s="18"/>
      <c r="K69" s="18"/>
      <c r="L69" s="18"/>
      <c r="M69" s="18"/>
    </row>
    <row r="70" spans="1:13" ht="25.5" customHeight="1">
      <c r="A70" s="18"/>
      <c r="B70" s="18"/>
      <c r="C70" s="18"/>
      <c r="D70" s="18"/>
      <c r="E70" s="18"/>
      <c r="F70" s="18"/>
      <c r="G70" s="18"/>
      <c r="H70" s="18"/>
      <c r="I70" s="18"/>
      <c r="J70" s="18"/>
      <c r="K70" s="18"/>
      <c r="L70" s="18"/>
      <c r="M70" s="18"/>
    </row>
    <row r="71" spans="1:13" ht="25.5" customHeight="1">
      <c r="A71" s="18"/>
      <c r="B71" s="18"/>
      <c r="C71" s="18"/>
      <c r="D71" s="18"/>
      <c r="E71" s="18"/>
      <c r="F71" s="18"/>
      <c r="G71" s="18"/>
      <c r="H71" s="18"/>
      <c r="I71" s="18"/>
      <c r="J71" s="18"/>
      <c r="K71" s="18"/>
      <c r="L71" s="18"/>
      <c r="M71" s="18"/>
    </row>
    <row r="72" spans="1:13" ht="25.5" customHeight="1">
      <c r="A72" s="18"/>
      <c r="B72" s="18"/>
      <c r="C72" s="18"/>
      <c r="D72" s="18"/>
      <c r="E72" s="18"/>
      <c r="F72" s="18"/>
      <c r="G72" s="18"/>
      <c r="H72" s="18"/>
      <c r="I72" s="18"/>
      <c r="J72" s="18"/>
      <c r="K72" s="18"/>
      <c r="L72" s="18"/>
      <c r="M72" s="18"/>
    </row>
    <row r="73" spans="1:13" ht="25.5" customHeight="1">
      <c r="A73" s="18"/>
      <c r="B73" s="18"/>
      <c r="C73" s="18"/>
      <c r="D73" s="18"/>
      <c r="E73" s="18"/>
      <c r="F73" s="18"/>
      <c r="G73" s="18"/>
      <c r="H73" s="18"/>
      <c r="I73" s="18"/>
      <c r="J73" s="18"/>
      <c r="K73" s="18"/>
      <c r="L73" s="18"/>
      <c r="M73" s="18"/>
    </row>
    <row r="74" spans="1:13" ht="25.5" customHeight="1">
      <c r="A74" s="18"/>
      <c r="B74" s="18"/>
      <c r="C74" s="18"/>
      <c r="D74" s="18"/>
      <c r="E74" s="18"/>
      <c r="F74" s="18"/>
      <c r="G74" s="18"/>
      <c r="H74" s="18"/>
      <c r="I74" s="18"/>
      <c r="J74" s="18"/>
      <c r="K74" s="18"/>
      <c r="L74" s="18"/>
      <c r="M74" s="18"/>
    </row>
    <row r="75" spans="1:13" ht="25.5" customHeight="1">
      <c r="A75" s="18"/>
      <c r="B75" s="18"/>
      <c r="C75" s="18"/>
      <c r="D75" s="18"/>
      <c r="E75" s="18"/>
      <c r="F75" s="18"/>
      <c r="G75" s="18"/>
      <c r="H75" s="18"/>
      <c r="I75" s="18"/>
      <c r="J75" s="18"/>
      <c r="K75" s="18"/>
      <c r="L75" s="18"/>
      <c r="M75" s="18"/>
    </row>
    <row r="76" spans="1:13" ht="25.5" customHeight="1">
      <c r="A76" s="18"/>
      <c r="B76" s="18"/>
      <c r="C76" s="18"/>
      <c r="D76" s="18"/>
      <c r="E76" s="18"/>
      <c r="F76" s="18"/>
      <c r="G76" s="18"/>
      <c r="H76" s="18"/>
      <c r="I76" s="18"/>
      <c r="J76" s="18"/>
      <c r="K76" s="18"/>
      <c r="L76" s="18"/>
      <c r="M76" s="18"/>
    </row>
    <row r="77" spans="1:13" ht="25.5" customHeight="1">
      <c r="A77" s="18"/>
      <c r="B77" s="18"/>
      <c r="C77" s="18"/>
      <c r="D77" s="18"/>
      <c r="E77" s="18"/>
      <c r="F77" s="18"/>
      <c r="G77" s="18"/>
      <c r="H77" s="18"/>
      <c r="I77" s="18"/>
      <c r="J77" s="18"/>
      <c r="K77" s="18"/>
      <c r="L77" s="18"/>
      <c r="M77" s="18"/>
    </row>
    <row r="78" spans="1:13" ht="25.5" customHeight="1">
      <c r="A78" s="18"/>
      <c r="B78" s="18"/>
      <c r="C78" s="18"/>
      <c r="D78" s="18"/>
      <c r="E78" s="18"/>
      <c r="F78" s="18"/>
      <c r="G78" s="18"/>
      <c r="H78" s="18"/>
      <c r="I78" s="18"/>
      <c r="J78" s="18"/>
      <c r="K78" s="18"/>
      <c r="L78" s="18"/>
      <c r="M78" s="18"/>
    </row>
    <row r="79" spans="1:13" ht="25.5" customHeight="1">
      <c r="A79" s="18"/>
      <c r="B79" s="18"/>
      <c r="C79" s="18"/>
      <c r="D79" s="18"/>
      <c r="E79" s="18"/>
      <c r="F79" s="18"/>
      <c r="G79" s="18"/>
      <c r="H79" s="18"/>
      <c r="I79" s="18"/>
      <c r="J79" s="18"/>
      <c r="K79" s="18"/>
      <c r="L79" s="18"/>
      <c r="M79" s="18"/>
    </row>
    <row r="80" spans="1:13" ht="25.5" customHeight="1">
      <c r="A80" s="18"/>
      <c r="B80" s="18"/>
      <c r="C80" s="18"/>
      <c r="D80" s="18"/>
      <c r="E80" s="18"/>
      <c r="F80" s="18"/>
      <c r="G80" s="18"/>
      <c r="H80" s="18"/>
      <c r="I80" s="18"/>
      <c r="J80" s="18"/>
      <c r="K80" s="18"/>
      <c r="L80" s="18"/>
      <c r="M80" s="18"/>
    </row>
    <row r="81" spans="1:13" ht="25.5" customHeight="1">
      <c r="A81" s="18"/>
      <c r="B81" s="18"/>
      <c r="C81" s="18"/>
      <c r="D81" s="18"/>
      <c r="E81" s="18"/>
      <c r="F81" s="18"/>
      <c r="G81" s="18"/>
      <c r="H81" s="18"/>
      <c r="I81" s="18"/>
      <c r="J81" s="18"/>
      <c r="K81" s="18"/>
      <c r="L81" s="18"/>
      <c r="M81" s="18"/>
    </row>
    <row r="82" spans="1:13" ht="25.5" customHeight="1">
      <c r="A82" s="18"/>
      <c r="B82" s="18"/>
      <c r="C82" s="18"/>
      <c r="D82" s="18"/>
      <c r="E82" s="18"/>
      <c r="F82" s="18"/>
      <c r="G82" s="18"/>
      <c r="H82" s="18"/>
      <c r="I82" s="18"/>
      <c r="J82" s="18"/>
      <c r="K82" s="18"/>
      <c r="L82" s="18"/>
      <c r="M82" s="18"/>
    </row>
    <row r="83" spans="1:13" ht="25.5" customHeight="1">
      <c r="A83" s="18"/>
      <c r="B83" s="18"/>
      <c r="C83" s="18"/>
      <c r="D83" s="18"/>
      <c r="E83" s="18"/>
      <c r="F83" s="18"/>
      <c r="G83" s="18"/>
      <c r="H83" s="18"/>
      <c r="I83" s="18"/>
      <c r="J83" s="18"/>
      <c r="K83" s="18"/>
      <c r="L83" s="18"/>
      <c r="M83" s="18"/>
    </row>
    <row r="84" spans="1:13" ht="25.5" customHeight="1">
      <c r="A84" s="18"/>
      <c r="B84" s="18"/>
      <c r="C84" s="18"/>
      <c r="D84" s="18"/>
      <c r="E84" s="18"/>
      <c r="F84" s="18"/>
      <c r="G84" s="18"/>
      <c r="H84" s="18"/>
      <c r="I84" s="18"/>
      <c r="J84" s="18"/>
      <c r="K84" s="18"/>
      <c r="L84" s="18"/>
      <c r="M84" s="18"/>
    </row>
    <row r="85" spans="1:13" ht="25.5" customHeight="1">
      <c r="A85" s="18"/>
      <c r="B85" s="18"/>
      <c r="C85" s="18"/>
      <c r="D85" s="18"/>
      <c r="E85" s="18"/>
      <c r="F85" s="18"/>
      <c r="G85" s="18"/>
      <c r="H85" s="18"/>
      <c r="I85" s="18"/>
      <c r="J85" s="18"/>
      <c r="K85" s="18"/>
      <c r="L85" s="18"/>
      <c r="M85" s="18"/>
    </row>
    <row r="86" spans="1:13" ht="25.5" customHeight="1">
      <c r="A86" s="18"/>
      <c r="B86" s="18"/>
      <c r="C86" s="18"/>
      <c r="D86" s="18"/>
      <c r="E86" s="18"/>
      <c r="F86" s="18"/>
      <c r="G86" s="18"/>
      <c r="H86" s="18"/>
      <c r="I86" s="18"/>
      <c r="J86" s="18"/>
      <c r="K86" s="18"/>
      <c r="L86" s="18"/>
      <c r="M86" s="18"/>
    </row>
    <row r="87" spans="1:13" ht="25.5" customHeight="1">
      <c r="A87" s="18"/>
      <c r="B87" s="18"/>
      <c r="C87" s="18"/>
      <c r="D87" s="18"/>
      <c r="E87" s="18"/>
      <c r="F87" s="18"/>
      <c r="G87" s="18"/>
      <c r="H87" s="18"/>
      <c r="I87" s="18"/>
      <c r="J87" s="18"/>
      <c r="K87" s="18"/>
      <c r="L87" s="18"/>
      <c r="M87" s="18"/>
    </row>
    <row r="88" spans="1:13" ht="25.5" customHeight="1">
      <c r="A88" s="18"/>
      <c r="B88" s="18"/>
      <c r="C88" s="18"/>
      <c r="D88" s="18"/>
      <c r="E88" s="18"/>
      <c r="F88" s="18"/>
      <c r="G88" s="18"/>
      <c r="H88" s="18"/>
      <c r="I88" s="18"/>
      <c r="J88" s="18"/>
      <c r="K88" s="18"/>
      <c r="L88" s="18"/>
      <c r="M88" s="18"/>
    </row>
    <row r="89" spans="1:13" ht="25.5" customHeight="1">
      <c r="A89" s="18"/>
      <c r="B89" s="18"/>
      <c r="C89" s="18"/>
      <c r="D89" s="18"/>
      <c r="E89" s="18"/>
      <c r="F89" s="18"/>
      <c r="G89" s="18"/>
      <c r="H89" s="18"/>
      <c r="I89" s="18"/>
      <c r="J89" s="18"/>
      <c r="K89" s="18"/>
      <c r="L89" s="18"/>
      <c r="M89" s="18"/>
    </row>
    <row r="90" spans="1:13" ht="25.5" customHeight="1">
      <c r="A90" s="18"/>
      <c r="B90" s="18"/>
      <c r="C90" s="18"/>
      <c r="D90" s="18"/>
      <c r="E90" s="18"/>
      <c r="F90" s="18"/>
      <c r="G90" s="18"/>
      <c r="H90" s="18"/>
      <c r="I90" s="18"/>
      <c r="J90" s="18"/>
      <c r="K90" s="18"/>
      <c r="L90" s="18"/>
      <c r="M90" s="18"/>
    </row>
    <row r="91" spans="1:13" ht="25.5" customHeight="1">
      <c r="A91" s="18"/>
      <c r="B91" s="18"/>
      <c r="C91" s="18"/>
      <c r="D91" s="18"/>
      <c r="E91" s="18"/>
      <c r="F91" s="18"/>
      <c r="G91" s="18"/>
      <c r="H91" s="18"/>
      <c r="I91" s="18"/>
      <c r="J91" s="18"/>
      <c r="K91" s="18"/>
      <c r="L91" s="18"/>
      <c r="M91" s="18"/>
    </row>
    <row r="92" spans="1:13" ht="25.5" customHeight="1">
      <c r="A92" s="18"/>
      <c r="B92" s="18"/>
      <c r="C92" s="18"/>
      <c r="D92" s="18"/>
      <c r="E92" s="18"/>
      <c r="F92" s="18"/>
      <c r="G92" s="18"/>
      <c r="H92" s="18"/>
      <c r="I92" s="18"/>
      <c r="J92" s="18"/>
      <c r="K92" s="18"/>
      <c r="L92" s="18"/>
      <c r="M92" s="18"/>
    </row>
    <row r="93" spans="1:13" ht="25.5" customHeight="1">
      <c r="A93" s="18"/>
      <c r="B93" s="18"/>
      <c r="C93" s="18"/>
      <c r="D93" s="18"/>
      <c r="E93" s="18"/>
      <c r="F93" s="18"/>
      <c r="G93" s="18"/>
      <c r="H93" s="18"/>
      <c r="I93" s="18"/>
      <c r="J93" s="18"/>
      <c r="K93" s="18"/>
      <c r="L93" s="18"/>
      <c r="M93" s="18"/>
    </row>
    <row r="94" spans="1:13" ht="25.5" customHeight="1">
      <c r="A94" s="18"/>
      <c r="B94" s="18"/>
      <c r="C94" s="18"/>
      <c r="D94" s="18"/>
      <c r="E94" s="18"/>
      <c r="F94" s="18"/>
      <c r="G94" s="18"/>
      <c r="H94" s="18"/>
      <c r="I94" s="18"/>
      <c r="J94" s="18"/>
      <c r="K94" s="18"/>
      <c r="L94" s="18"/>
      <c r="M94" s="18"/>
    </row>
    <row r="95" spans="1:13" ht="25.5" customHeight="1">
      <c r="A95" s="18"/>
      <c r="B95" s="18"/>
      <c r="C95" s="18"/>
      <c r="D95" s="18"/>
      <c r="E95" s="18"/>
      <c r="F95" s="18"/>
      <c r="G95" s="18"/>
      <c r="H95" s="18"/>
      <c r="I95" s="18"/>
      <c r="J95" s="18"/>
      <c r="K95" s="18"/>
      <c r="L95" s="18"/>
      <c r="M95" s="18"/>
    </row>
    <row r="96" spans="1:13" ht="25.5" customHeight="1">
      <c r="A96" s="18"/>
      <c r="B96" s="18"/>
      <c r="C96" s="18"/>
      <c r="D96" s="18"/>
      <c r="E96" s="18"/>
      <c r="F96" s="18"/>
      <c r="G96" s="18"/>
      <c r="H96" s="18"/>
      <c r="I96" s="18"/>
      <c r="J96" s="18"/>
      <c r="K96" s="18"/>
      <c r="L96" s="18"/>
      <c r="M96" s="18"/>
    </row>
    <row r="97" spans="1:13" ht="25.5" customHeight="1">
      <c r="A97" s="18"/>
      <c r="B97" s="18"/>
      <c r="C97" s="18"/>
      <c r="D97" s="18"/>
      <c r="E97" s="18"/>
      <c r="F97" s="18"/>
      <c r="G97" s="18"/>
      <c r="H97" s="18"/>
      <c r="I97" s="18"/>
      <c r="J97" s="18"/>
      <c r="K97" s="18"/>
      <c r="L97" s="18"/>
      <c r="M97" s="18"/>
    </row>
    <row r="98" spans="1:13" ht="25.5" customHeight="1">
      <c r="A98" s="18"/>
      <c r="B98" s="18"/>
      <c r="C98" s="18"/>
      <c r="D98" s="18"/>
      <c r="E98" s="18"/>
      <c r="F98" s="18"/>
      <c r="G98" s="18"/>
      <c r="H98" s="18"/>
      <c r="I98" s="18"/>
      <c r="J98" s="18"/>
      <c r="K98" s="18"/>
      <c r="L98" s="18"/>
      <c r="M98" s="18"/>
    </row>
    <row r="99" spans="1:13" ht="25.5" customHeight="1">
      <c r="A99" s="18"/>
      <c r="B99" s="18"/>
      <c r="C99" s="18"/>
      <c r="D99" s="18"/>
      <c r="E99" s="18"/>
      <c r="F99" s="18"/>
      <c r="G99" s="18"/>
      <c r="H99" s="18"/>
      <c r="I99" s="18"/>
      <c r="J99" s="18"/>
      <c r="K99" s="18"/>
      <c r="L99" s="18"/>
      <c r="M99" s="18"/>
    </row>
    <row r="100" spans="1:13" ht="25.5" customHeight="1">
      <c r="A100" s="18"/>
      <c r="B100" s="18"/>
      <c r="C100" s="18"/>
      <c r="D100" s="18"/>
      <c r="E100" s="18"/>
      <c r="F100" s="18"/>
      <c r="G100" s="18"/>
      <c r="H100" s="18"/>
      <c r="I100" s="18"/>
      <c r="J100" s="18"/>
      <c r="K100" s="18"/>
      <c r="L100" s="18"/>
      <c r="M100" s="18"/>
    </row>
    <row r="101" spans="1:13" ht="25.5" customHeight="1">
      <c r="A101" s="18"/>
      <c r="B101" s="18"/>
      <c r="C101" s="18"/>
      <c r="D101" s="18"/>
      <c r="E101" s="18"/>
      <c r="F101" s="18"/>
      <c r="G101" s="18"/>
      <c r="H101" s="18"/>
      <c r="I101" s="18"/>
      <c r="J101" s="18"/>
      <c r="K101" s="18"/>
      <c r="L101" s="18"/>
      <c r="M101" s="18"/>
    </row>
    <row r="102" spans="1:13" ht="25.5" customHeight="1">
      <c r="A102" s="18"/>
      <c r="B102" s="18"/>
      <c r="C102" s="18"/>
      <c r="D102" s="18"/>
      <c r="E102" s="18"/>
      <c r="F102" s="18"/>
      <c r="G102" s="18"/>
      <c r="H102" s="18"/>
      <c r="I102" s="18"/>
      <c r="J102" s="18"/>
      <c r="K102" s="18"/>
      <c r="L102" s="18"/>
      <c r="M102" s="18"/>
    </row>
    <row r="103" spans="1:13" ht="25.5" customHeight="1">
      <c r="A103" s="18"/>
      <c r="B103" s="18"/>
      <c r="C103" s="18"/>
      <c r="D103" s="18"/>
      <c r="E103" s="18"/>
      <c r="F103" s="18"/>
      <c r="G103" s="18"/>
      <c r="H103" s="18"/>
      <c r="I103" s="18"/>
      <c r="J103" s="18"/>
      <c r="K103" s="18"/>
      <c r="L103" s="18"/>
      <c r="M103" s="18"/>
    </row>
    <row r="104" spans="1:13" ht="25.5" customHeight="1">
      <c r="A104" s="18"/>
      <c r="B104" s="18"/>
      <c r="C104" s="18"/>
      <c r="D104" s="18"/>
      <c r="E104" s="18"/>
      <c r="F104" s="18"/>
      <c r="G104" s="18"/>
      <c r="H104" s="18"/>
      <c r="I104" s="18"/>
      <c r="J104" s="18"/>
      <c r="K104" s="18"/>
      <c r="L104" s="18"/>
      <c r="M104" s="18"/>
    </row>
    <row r="105" spans="1:13" ht="25.5" customHeight="1">
      <c r="A105" s="18"/>
      <c r="B105" s="18"/>
      <c r="C105" s="18"/>
      <c r="D105" s="18"/>
      <c r="E105" s="18"/>
      <c r="F105" s="18"/>
      <c r="G105" s="18"/>
      <c r="H105" s="18"/>
      <c r="I105" s="18"/>
      <c r="J105" s="18"/>
      <c r="K105" s="18"/>
      <c r="L105" s="18"/>
      <c r="M105" s="18"/>
    </row>
    <row r="106" spans="1:13" ht="25.5" customHeight="1">
      <c r="A106" s="18"/>
      <c r="B106" s="18"/>
      <c r="C106" s="18"/>
      <c r="D106" s="18"/>
      <c r="E106" s="18"/>
      <c r="F106" s="18"/>
      <c r="G106" s="18"/>
      <c r="H106" s="18"/>
      <c r="I106" s="18"/>
      <c r="J106" s="18"/>
      <c r="K106" s="18"/>
      <c r="L106" s="18"/>
      <c r="M106" s="18"/>
    </row>
    <row r="107" spans="1:13" ht="25.5" customHeight="1">
      <c r="A107" s="18"/>
      <c r="B107" s="18"/>
      <c r="C107" s="18"/>
      <c r="D107" s="18"/>
      <c r="E107" s="18"/>
      <c r="F107" s="18"/>
      <c r="G107" s="18"/>
      <c r="H107" s="18"/>
      <c r="I107" s="18"/>
      <c r="J107" s="18"/>
      <c r="K107" s="18"/>
      <c r="L107" s="18"/>
      <c r="M107" s="18"/>
    </row>
    <row r="108" spans="1:13" ht="25.5" customHeight="1">
      <c r="A108" s="18"/>
      <c r="B108" s="18"/>
      <c r="C108" s="18"/>
      <c r="D108" s="18"/>
      <c r="E108" s="18"/>
      <c r="F108" s="18"/>
      <c r="G108" s="18"/>
      <c r="H108" s="18"/>
      <c r="I108" s="18"/>
      <c r="J108" s="18"/>
      <c r="K108" s="18"/>
      <c r="L108" s="18"/>
      <c r="M108" s="18"/>
    </row>
    <row r="109" spans="1:13" ht="25.5" customHeight="1">
      <c r="A109" s="18"/>
      <c r="B109" s="18"/>
      <c r="C109" s="18"/>
      <c r="D109" s="18"/>
      <c r="E109" s="18"/>
      <c r="F109" s="18"/>
      <c r="G109" s="18"/>
      <c r="H109" s="18"/>
      <c r="I109" s="18"/>
      <c r="J109" s="18"/>
      <c r="K109" s="18"/>
      <c r="L109" s="18"/>
      <c r="M109" s="18"/>
    </row>
    <row r="110" spans="1:13" ht="25.5" customHeight="1">
      <c r="A110" s="18"/>
      <c r="B110" s="18"/>
      <c r="C110" s="18"/>
      <c r="D110" s="18"/>
      <c r="E110" s="18"/>
      <c r="F110" s="18"/>
      <c r="G110" s="18"/>
      <c r="H110" s="18"/>
      <c r="I110" s="18"/>
      <c r="J110" s="18"/>
      <c r="K110" s="18"/>
      <c r="L110" s="18"/>
      <c r="M110" s="18"/>
    </row>
    <row r="111" spans="1:13" ht="25.5" customHeight="1">
      <c r="A111" s="18"/>
      <c r="B111" s="18"/>
      <c r="C111" s="18"/>
      <c r="D111" s="18"/>
      <c r="E111" s="18"/>
      <c r="F111" s="18"/>
      <c r="G111" s="18"/>
      <c r="H111" s="18"/>
      <c r="I111" s="18"/>
      <c r="J111" s="18"/>
      <c r="K111" s="18"/>
      <c r="L111" s="18"/>
      <c r="M111" s="18"/>
    </row>
    <row r="112" spans="1:13" ht="25.5" customHeight="1">
      <c r="A112" s="18"/>
      <c r="B112" s="18"/>
      <c r="C112" s="18"/>
      <c r="D112" s="18"/>
      <c r="E112" s="18"/>
      <c r="F112" s="18"/>
      <c r="G112" s="18"/>
      <c r="H112" s="18"/>
      <c r="I112" s="18"/>
      <c r="J112" s="18"/>
      <c r="K112" s="18"/>
      <c r="L112" s="18"/>
      <c r="M112" s="18"/>
    </row>
    <row r="113" spans="1:13" ht="25.5" customHeight="1">
      <c r="A113" s="18"/>
      <c r="B113" s="18"/>
      <c r="C113" s="18"/>
      <c r="D113" s="18"/>
      <c r="E113" s="18"/>
      <c r="F113" s="18"/>
      <c r="G113" s="18"/>
      <c r="H113" s="18"/>
      <c r="I113" s="18"/>
      <c r="J113" s="18"/>
      <c r="K113" s="18"/>
      <c r="L113" s="18"/>
      <c r="M113" s="18"/>
    </row>
    <row r="114" spans="1:13" ht="25.5" customHeight="1">
      <c r="A114" s="18"/>
      <c r="B114" s="18"/>
      <c r="C114" s="18"/>
      <c r="D114" s="18"/>
      <c r="E114" s="18"/>
      <c r="F114" s="18"/>
      <c r="G114" s="18"/>
      <c r="H114" s="18"/>
      <c r="I114" s="18"/>
      <c r="J114" s="18"/>
      <c r="K114" s="18"/>
      <c r="L114" s="18"/>
      <c r="M114" s="18"/>
    </row>
    <row r="115" spans="1:13" ht="25.5" customHeight="1">
      <c r="A115" s="18"/>
      <c r="B115" s="18"/>
      <c r="C115" s="18"/>
      <c r="D115" s="18"/>
      <c r="E115" s="18"/>
      <c r="F115" s="18"/>
      <c r="G115" s="18"/>
      <c r="H115" s="18"/>
      <c r="I115" s="18"/>
      <c r="J115" s="18"/>
      <c r="K115" s="18"/>
      <c r="L115" s="18"/>
      <c r="M115" s="18"/>
    </row>
    <row r="116" spans="1:13" ht="25.5" customHeight="1">
      <c r="A116" s="18"/>
      <c r="B116" s="18"/>
      <c r="C116" s="18"/>
      <c r="D116" s="18"/>
      <c r="E116" s="18"/>
      <c r="F116" s="18"/>
      <c r="G116" s="18"/>
      <c r="H116" s="18"/>
      <c r="I116" s="18"/>
      <c r="J116" s="18"/>
      <c r="K116" s="18"/>
      <c r="L116" s="18"/>
      <c r="M116" s="18"/>
    </row>
    <row r="117" spans="1:13" ht="25.5" customHeight="1">
      <c r="A117" s="18"/>
      <c r="B117" s="18"/>
      <c r="C117" s="18"/>
      <c r="D117" s="18"/>
      <c r="E117" s="18"/>
      <c r="F117" s="18"/>
      <c r="G117" s="18"/>
      <c r="H117" s="18"/>
      <c r="I117" s="18"/>
      <c r="J117" s="18"/>
      <c r="K117" s="18"/>
      <c r="L117" s="18"/>
      <c r="M117" s="18"/>
    </row>
    <row r="118" spans="1:13" ht="25.5" customHeight="1">
      <c r="A118" s="18"/>
      <c r="B118" s="18"/>
      <c r="C118" s="18"/>
      <c r="D118" s="18"/>
      <c r="E118" s="18"/>
      <c r="F118" s="18"/>
      <c r="G118" s="18"/>
      <c r="H118" s="18"/>
      <c r="I118" s="18"/>
      <c r="J118" s="18"/>
      <c r="K118" s="18"/>
      <c r="L118" s="18"/>
      <c r="M118" s="18"/>
    </row>
    <row r="119" spans="1:13" ht="25.5" customHeight="1">
      <c r="A119" s="18"/>
      <c r="B119" s="18"/>
      <c r="C119" s="18"/>
      <c r="D119" s="18"/>
      <c r="E119" s="18"/>
      <c r="F119" s="18"/>
      <c r="G119" s="18"/>
      <c r="H119" s="18"/>
      <c r="I119" s="18"/>
      <c r="J119" s="18"/>
      <c r="K119" s="18"/>
      <c r="L119" s="18"/>
      <c r="M119" s="18"/>
    </row>
    <row r="120" spans="1:13" ht="25.5" customHeight="1">
      <c r="A120" s="18"/>
      <c r="B120" s="18"/>
      <c r="C120" s="18"/>
      <c r="D120" s="18"/>
      <c r="E120" s="18"/>
      <c r="F120" s="18"/>
      <c r="G120" s="18"/>
      <c r="H120" s="18"/>
      <c r="I120" s="18"/>
      <c r="J120" s="18"/>
      <c r="K120" s="18"/>
      <c r="L120" s="18"/>
      <c r="M120" s="18"/>
    </row>
    <row r="121" spans="1:13" ht="25.5" customHeight="1">
      <c r="A121" s="18"/>
      <c r="B121" s="18"/>
      <c r="C121" s="18"/>
      <c r="D121" s="18"/>
      <c r="E121" s="18"/>
      <c r="F121" s="18"/>
      <c r="G121" s="18"/>
      <c r="H121" s="18"/>
      <c r="I121" s="18"/>
      <c r="J121" s="18"/>
      <c r="K121" s="18"/>
      <c r="L121" s="18"/>
      <c r="M121" s="18"/>
    </row>
    <row r="122" spans="1:13" ht="25.5" customHeight="1">
      <c r="A122" s="18"/>
      <c r="B122" s="18"/>
      <c r="C122" s="18"/>
      <c r="D122" s="18"/>
      <c r="E122" s="18"/>
      <c r="F122" s="18"/>
      <c r="G122" s="18"/>
      <c r="H122" s="18"/>
      <c r="I122" s="18"/>
      <c r="J122" s="18"/>
      <c r="K122" s="18"/>
      <c r="L122" s="18"/>
      <c r="M122" s="18"/>
    </row>
    <row r="123" spans="1:13" ht="25.5" customHeight="1">
      <c r="A123" s="18"/>
      <c r="B123" s="18"/>
      <c r="C123" s="18"/>
      <c r="D123" s="18"/>
      <c r="E123" s="18"/>
      <c r="F123" s="18"/>
      <c r="G123" s="18"/>
      <c r="H123" s="18"/>
      <c r="I123" s="18"/>
      <c r="J123" s="18"/>
      <c r="K123" s="18"/>
      <c r="L123" s="18"/>
      <c r="M123" s="18"/>
    </row>
    <row r="124" spans="1:13" ht="25.5" customHeight="1">
      <c r="A124" s="18"/>
      <c r="B124" s="18"/>
      <c r="C124" s="18"/>
      <c r="D124" s="18"/>
      <c r="E124" s="18"/>
      <c r="F124" s="18"/>
      <c r="G124" s="18"/>
      <c r="H124" s="18"/>
      <c r="I124" s="18"/>
      <c r="J124" s="18"/>
      <c r="K124" s="18"/>
      <c r="L124" s="18"/>
      <c r="M124" s="18"/>
    </row>
    <row r="125" spans="1:13" ht="25.5" customHeight="1">
      <c r="A125" s="18"/>
      <c r="B125" s="18"/>
      <c r="C125" s="18"/>
      <c r="D125" s="18"/>
      <c r="E125" s="18"/>
      <c r="F125" s="18"/>
      <c r="G125" s="18"/>
      <c r="H125" s="18"/>
      <c r="I125" s="18"/>
      <c r="J125" s="18"/>
      <c r="K125" s="18"/>
      <c r="L125" s="18"/>
      <c r="M125" s="18"/>
    </row>
    <row r="126" spans="1:13" ht="25.5" customHeight="1">
      <c r="A126" s="18"/>
      <c r="B126" s="18"/>
      <c r="C126" s="18"/>
      <c r="D126" s="18"/>
      <c r="E126" s="18"/>
      <c r="F126" s="18"/>
      <c r="G126" s="18"/>
      <c r="H126" s="18"/>
      <c r="I126" s="18"/>
      <c r="J126" s="18"/>
      <c r="K126" s="18"/>
      <c r="L126" s="18"/>
      <c r="M126" s="18"/>
    </row>
    <row r="127" spans="1:13" ht="25.5" customHeight="1">
      <c r="A127" s="18"/>
      <c r="B127" s="18"/>
      <c r="C127" s="18"/>
      <c r="D127" s="18"/>
      <c r="E127" s="18"/>
      <c r="F127" s="18"/>
      <c r="G127" s="18"/>
      <c r="H127" s="18"/>
      <c r="I127" s="18"/>
      <c r="J127" s="18"/>
      <c r="K127" s="18"/>
      <c r="L127" s="18"/>
      <c r="M127" s="18"/>
    </row>
    <row r="128" spans="1:13" ht="25.5" customHeight="1">
      <c r="A128" s="18"/>
      <c r="B128" s="18"/>
      <c r="C128" s="18"/>
      <c r="D128" s="18"/>
      <c r="E128" s="18"/>
      <c r="F128" s="18"/>
      <c r="G128" s="18"/>
      <c r="H128" s="18"/>
      <c r="I128" s="18"/>
      <c r="J128" s="18"/>
      <c r="K128" s="18"/>
      <c r="L128" s="18"/>
      <c r="M128" s="18"/>
    </row>
    <row r="129" spans="1:13" ht="25.5" customHeight="1">
      <c r="A129" s="18"/>
      <c r="B129" s="18"/>
      <c r="C129" s="18"/>
      <c r="D129" s="18"/>
      <c r="E129" s="18"/>
      <c r="F129" s="18"/>
      <c r="G129" s="18"/>
      <c r="H129" s="18"/>
      <c r="I129" s="18"/>
      <c r="J129" s="18"/>
      <c r="K129" s="18"/>
      <c r="L129" s="18"/>
      <c r="M129" s="18"/>
    </row>
    <row r="130" spans="1:13" ht="25.5" customHeight="1">
      <c r="A130" s="18"/>
      <c r="B130" s="18"/>
      <c r="C130" s="18"/>
      <c r="D130" s="18"/>
      <c r="E130" s="18"/>
      <c r="F130" s="18"/>
      <c r="G130" s="18"/>
      <c r="H130" s="18"/>
      <c r="I130" s="18"/>
      <c r="J130" s="18"/>
      <c r="K130" s="18"/>
      <c r="L130" s="18"/>
      <c r="M130" s="18"/>
    </row>
    <row r="131" spans="1:13" ht="25.5" customHeight="1">
      <c r="A131" s="18"/>
      <c r="B131" s="18"/>
      <c r="C131" s="18"/>
      <c r="D131" s="18"/>
      <c r="E131" s="18"/>
      <c r="F131" s="18"/>
      <c r="G131" s="18"/>
      <c r="H131" s="18"/>
      <c r="I131" s="18"/>
      <c r="J131" s="18"/>
      <c r="K131" s="18"/>
      <c r="L131" s="18"/>
      <c r="M131" s="18"/>
    </row>
    <row r="132" spans="1:13" ht="25.5" customHeight="1">
      <c r="A132" s="18"/>
      <c r="B132" s="18"/>
      <c r="C132" s="18"/>
      <c r="D132" s="18"/>
      <c r="E132" s="18"/>
      <c r="F132" s="18"/>
      <c r="G132" s="18"/>
      <c r="H132" s="18"/>
      <c r="I132" s="18"/>
      <c r="J132" s="18"/>
      <c r="K132" s="18"/>
      <c r="L132" s="18"/>
      <c r="M132" s="18"/>
    </row>
    <row r="133" spans="1:13" ht="25.5" customHeight="1">
      <c r="A133" s="18"/>
      <c r="B133" s="18"/>
      <c r="C133" s="18"/>
      <c r="D133" s="18"/>
      <c r="E133" s="18"/>
      <c r="F133" s="18"/>
      <c r="G133" s="18"/>
      <c r="H133" s="18"/>
      <c r="I133" s="18"/>
      <c r="J133" s="18"/>
      <c r="K133" s="18"/>
      <c r="L133" s="18"/>
      <c r="M133" s="18"/>
    </row>
    <row r="134" spans="1:13" ht="25.5" customHeight="1">
      <c r="A134" s="18"/>
      <c r="B134" s="18"/>
      <c r="C134" s="18"/>
      <c r="D134" s="18"/>
      <c r="E134" s="18"/>
      <c r="F134" s="18"/>
      <c r="G134" s="18"/>
      <c r="H134" s="18"/>
      <c r="I134" s="18"/>
      <c r="J134" s="18"/>
      <c r="K134" s="18"/>
      <c r="L134" s="18"/>
      <c r="M134" s="18"/>
    </row>
    <row r="135" spans="1:13" ht="25.5" customHeight="1">
      <c r="A135" s="18"/>
      <c r="B135" s="18"/>
      <c r="C135" s="18"/>
      <c r="D135" s="18"/>
      <c r="E135" s="18"/>
      <c r="F135" s="18"/>
      <c r="G135" s="18"/>
      <c r="H135" s="18"/>
      <c r="I135" s="18"/>
      <c r="J135" s="18"/>
      <c r="K135" s="18"/>
      <c r="L135" s="18"/>
      <c r="M135" s="18"/>
    </row>
    <row r="136" spans="1:13" ht="25.5" customHeight="1">
      <c r="A136" s="18"/>
      <c r="B136" s="18"/>
      <c r="C136" s="18"/>
      <c r="D136" s="18"/>
      <c r="E136" s="18"/>
      <c r="F136" s="18"/>
      <c r="G136" s="18"/>
      <c r="H136" s="18"/>
      <c r="I136" s="18"/>
      <c r="J136" s="18"/>
      <c r="K136" s="18"/>
      <c r="L136" s="18"/>
      <c r="M136" s="18"/>
    </row>
    <row r="137" spans="1:13" ht="25.5" customHeight="1">
      <c r="A137" s="18"/>
      <c r="B137" s="18"/>
      <c r="C137" s="18"/>
      <c r="D137" s="18"/>
      <c r="E137" s="18"/>
      <c r="F137" s="18"/>
      <c r="G137" s="18"/>
      <c r="H137" s="18"/>
      <c r="I137" s="18"/>
      <c r="J137" s="18"/>
      <c r="K137" s="18"/>
      <c r="L137" s="18"/>
      <c r="M137" s="18"/>
    </row>
    <row r="138" spans="1:13" ht="25.5" customHeight="1">
      <c r="A138" s="18"/>
      <c r="B138" s="18"/>
      <c r="C138" s="18"/>
      <c r="D138" s="18"/>
      <c r="E138" s="18"/>
      <c r="F138" s="18"/>
      <c r="G138" s="18"/>
      <c r="H138" s="18"/>
      <c r="I138" s="18"/>
      <c r="J138" s="18"/>
      <c r="K138" s="18"/>
      <c r="L138" s="18"/>
      <c r="M138" s="18"/>
    </row>
    <row r="139" spans="1:13" ht="25.5" customHeight="1">
      <c r="A139" s="18"/>
      <c r="B139" s="18"/>
      <c r="C139" s="18"/>
      <c r="D139" s="18"/>
      <c r="E139" s="18"/>
      <c r="F139" s="18"/>
      <c r="G139" s="18"/>
      <c r="H139" s="18"/>
      <c r="I139" s="18"/>
      <c r="J139" s="18"/>
      <c r="K139" s="18"/>
      <c r="L139" s="18"/>
      <c r="M139" s="18"/>
    </row>
    <row r="140" spans="1:13" ht="25.5" customHeight="1">
      <c r="A140" s="18"/>
      <c r="B140" s="18"/>
      <c r="C140" s="18"/>
      <c r="D140" s="18"/>
      <c r="E140" s="18"/>
      <c r="F140" s="18"/>
      <c r="G140" s="18"/>
      <c r="H140" s="18"/>
      <c r="I140" s="18"/>
      <c r="J140" s="18"/>
      <c r="K140" s="18"/>
      <c r="L140" s="18"/>
      <c r="M140" s="18"/>
    </row>
    <row r="141" spans="1:13" ht="25.5" customHeight="1">
      <c r="A141" s="18"/>
      <c r="B141" s="18"/>
      <c r="C141" s="18"/>
      <c r="D141" s="18"/>
      <c r="E141" s="18"/>
      <c r="F141" s="18"/>
      <c r="G141" s="18"/>
      <c r="H141" s="18"/>
      <c r="I141" s="18"/>
      <c r="J141" s="18"/>
      <c r="K141" s="18"/>
      <c r="L141" s="18"/>
      <c r="M141" s="18"/>
    </row>
    <row r="142" spans="1:13" ht="25.5" customHeight="1">
      <c r="A142" s="18"/>
      <c r="B142" s="18"/>
      <c r="C142" s="18"/>
      <c r="D142" s="18"/>
      <c r="E142" s="18"/>
      <c r="F142" s="18"/>
      <c r="G142" s="18"/>
      <c r="H142" s="18"/>
      <c r="I142" s="18"/>
      <c r="J142" s="18"/>
      <c r="K142" s="18"/>
      <c r="L142" s="18"/>
      <c r="M142" s="18"/>
    </row>
    <row r="143" spans="1:13" ht="25.5" customHeight="1">
      <c r="A143" s="18"/>
      <c r="B143" s="18"/>
      <c r="C143" s="18"/>
      <c r="D143" s="18"/>
      <c r="E143" s="18"/>
      <c r="F143" s="18"/>
      <c r="G143" s="18"/>
      <c r="H143" s="18"/>
      <c r="I143" s="18"/>
      <c r="J143" s="18"/>
      <c r="K143" s="18"/>
      <c r="L143" s="18"/>
      <c r="M143" s="18"/>
    </row>
    <row r="144" spans="1:13" ht="25.5" customHeight="1">
      <c r="A144" s="18"/>
      <c r="B144" s="18"/>
      <c r="C144" s="18"/>
      <c r="D144" s="18"/>
      <c r="E144" s="18"/>
      <c r="F144" s="18"/>
      <c r="G144" s="18"/>
      <c r="H144" s="18"/>
      <c r="I144" s="18"/>
      <c r="J144" s="18"/>
      <c r="K144" s="18"/>
      <c r="L144" s="18"/>
      <c r="M144" s="18"/>
    </row>
    <row r="145" spans="1:13" ht="25.5" customHeight="1">
      <c r="A145" s="18"/>
      <c r="B145" s="18"/>
      <c r="C145" s="18"/>
      <c r="D145" s="18"/>
      <c r="E145" s="18"/>
      <c r="F145" s="18"/>
      <c r="G145" s="18"/>
      <c r="H145" s="18"/>
      <c r="I145" s="18"/>
      <c r="J145" s="18"/>
      <c r="K145" s="18"/>
      <c r="L145" s="18"/>
      <c r="M145" s="18"/>
    </row>
    <row r="146" spans="1:13" ht="25.5" customHeight="1">
      <c r="A146" s="18"/>
      <c r="B146" s="18"/>
      <c r="C146" s="18"/>
      <c r="D146" s="18"/>
      <c r="E146" s="18"/>
      <c r="F146" s="18"/>
      <c r="G146" s="18"/>
      <c r="H146" s="18"/>
      <c r="I146" s="18"/>
      <c r="J146" s="18"/>
      <c r="K146" s="18"/>
      <c r="L146" s="18"/>
      <c r="M146" s="18"/>
    </row>
    <row r="147" spans="1:13" ht="25.5" customHeight="1">
      <c r="A147" s="18"/>
      <c r="B147" s="18"/>
      <c r="C147" s="18"/>
      <c r="D147" s="18"/>
      <c r="E147" s="18"/>
      <c r="F147" s="18"/>
      <c r="G147" s="18"/>
      <c r="H147" s="18"/>
      <c r="I147" s="18"/>
      <c r="J147" s="18"/>
      <c r="K147" s="18"/>
      <c r="L147" s="18"/>
      <c r="M147" s="18"/>
    </row>
    <row r="148" spans="1:13" ht="25.5" customHeight="1">
      <c r="A148" s="18"/>
      <c r="B148" s="18"/>
      <c r="C148" s="18"/>
      <c r="D148" s="18"/>
      <c r="E148" s="18"/>
      <c r="F148" s="18"/>
      <c r="G148" s="18"/>
      <c r="H148" s="18"/>
      <c r="I148" s="18"/>
      <c r="J148" s="18"/>
      <c r="K148" s="18"/>
      <c r="L148" s="18"/>
      <c r="M148" s="18"/>
    </row>
    <row r="149" spans="1:13" ht="25.5" customHeight="1">
      <c r="A149" s="18"/>
      <c r="B149" s="18"/>
      <c r="C149" s="18"/>
      <c r="D149" s="18"/>
      <c r="E149" s="18"/>
      <c r="F149" s="18"/>
      <c r="G149" s="18"/>
      <c r="H149" s="18"/>
      <c r="I149" s="18"/>
      <c r="J149" s="18"/>
      <c r="K149" s="18"/>
      <c r="L149" s="18"/>
      <c r="M149" s="18"/>
    </row>
    <row r="150" spans="1:13" ht="25.5" customHeight="1">
      <c r="A150" s="18"/>
      <c r="B150" s="18"/>
      <c r="C150" s="18"/>
      <c r="D150" s="18"/>
      <c r="E150" s="18"/>
      <c r="F150" s="18"/>
      <c r="G150" s="18"/>
      <c r="H150" s="18"/>
      <c r="I150" s="18"/>
      <c r="J150" s="18"/>
      <c r="K150" s="18"/>
      <c r="L150" s="18"/>
      <c r="M150" s="18"/>
    </row>
    <row r="151" spans="1:13" ht="25.5" customHeight="1">
      <c r="A151" s="18"/>
      <c r="B151" s="18"/>
      <c r="C151" s="18"/>
      <c r="D151" s="18"/>
      <c r="E151" s="18"/>
      <c r="F151" s="18"/>
      <c r="G151" s="18"/>
      <c r="H151" s="18"/>
      <c r="I151" s="18"/>
      <c r="J151" s="18"/>
      <c r="K151" s="18"/>
      <c r="L151" s="18"/>
      <c r="M151" s="18"/>
    </row>
    <row r="152" spans="1:13" ht="25.5" customHeight="1">
      <c r="A152" s="18"/>
      <c r="B152" s="18"/>
      <c r="C152" s="18"/>
      <c r="D152" s="18"/>
      <c r="E152" s="18"/>
      <c r="F152" s="18"/>
      <c r="G152" s="18"/>
      <c r="H152" s="18"/>
      <c r="I152" s="18"/>
      <c r="J152" s="18"/>
      <c r="K152" s="18"/>
      <c r="L152" s="18"/>
      <c r="M152" s="18"/>
    </row>
    <row r="153" spans="1:13" ht="25.5" customHeight="1">
      <c r="A153" s="18"/>
      <c r="B153" s="18"/>
      <c r="C153" s="18"/>
      <c r="D153" s="18"/>
      <c r="E153" s="18"/>
      <c r="F153" s="18"/>
      <c r="G153" s="18"/>
      <c r="H153" s="18"/>
      <c r="I153" s="18"/>
      <c r="J153" s="18"/>
      <c r="K153" s="18"/>
      <c r="L153" s="18"/>
      <c r="M153" s="18"/>
    </row>
    <row r="154" spans="1:13" ht="25.5" customHeight="1">
      <c r="A154" s="18"/>
      <c r="B154" s="18"/>
      <c r="C154" s="18"/>
      <c r="D154" s="18"/>
      <c r="E154" s="18"/>
      <c r="F154" s="18"/>
      <c r="G154" s="18"/>
      <c r="H154" s="18"/>
      <c r="I154" s="18"/>
      <c r="J154" s="18"/>
      <c r="K154" s="18"/>
      <c r="L154" s="18"/>
      <c r="M154" s="18"/>
    </row>
    <row r="155" spans="1:13" ht="25.5" customHeight="1">
      <c r="A155" s="18"/>
      <c r="B155" s="18"/>
      <c r="C155" s="18"/>
      <c r="D155" s="18"/>
      <c r="E155" s="18"/>
      <c r="F155" s="18"/>
      <c r="G155" s="18"/>
      <c r="H155" s="18"/>
      <c r="I155" s="18"/>
      <c r="J155" s="18"/>
      <c r="K155" s="18"/>
      <c r="L155" s="18"/>
      <c r="M155" s="18"/>
    </row>
    <row r="156" spans="1:13" ht="25.5" customHeight="1">
      <c r="A156" s="18"/>
      <c r="B156" s="18"/>
      <c r="C156" s="18"/>
      <c r="D156" s="18"/>
      <c r="E156" s="18"/>
      <c r="F156" s="18"/>
      <c r="G156" s="18"/>
      <c r="H156" s="18"/>
      <c r="I156" s="18"/>
      <c r="J156" s="18"/>
      <c r="K156" s="18"/>
      <c r="L156" s="18"/>
      <c r="M156" s="18"/>
    </row>
    <row r="157" spans="1:13" ht="25.5" customHeight="1">
      <c r="A157" s="18"/>
      <c r="B157" s="18"/>
      <c r="C157" s="18"/>
      <c r="D157" s="18"/>
      <c r="E157" s="18"/>
      <c r="F157" s="18"/>
      <c r="G157" s="18"/>
      <c r="H157" s="18"/>
      <c r="I157" s="18"/>
      <c r="J157" s="18"/>
      <c r="K157" s="18"/>
      <c r="L157" s="18"/>
      <c r="M157" s="18"/>
    </row>
    <row r="158" spans="1:13" ht="25.5" customHeight="1">
      <c r="A158" s="18"/>
      <c r="B158" s="18"/>
      <c r="C158" s="18"/>
      <c r="D158" s="18"/>
      <c r="E158" s="18"/>
      <c r="F158" s="18"/>
      <c r="G158" s="18"/>
      <c r="H158" s="18"/>
      <c r="I158" s="18"/>
      <c r="J158" s="18"/>
      <c r="K158" s="18"/>
      <c r="L158" s="18"/>
      <c r="M158" s="18"/>
    </row>
    <row r="159" spans="1:13" ht="25.5" customHeight="1">
      <c r="A159" s="18"/>
      <c r="B159" s="18"/>
      <c r="C159" s="18"/>
      <c r="D159" s="18"/>
      <c r="E159" s="18"/>
      <c r="F159" s="18"/>
      <c r="G159" s="18"/>
      <c r="H159" s="18"/>
      <c r="I159" s="18"/>
      <c r="J159" s="18"/>
      <c r="K159" s="18"/>
      <c r="L159" s="18"/>
      <c r="M159" s="18"/>
    </row>
    <row r="160" spans="1:13" ht="25.5" customHeight="1">
      <c r="A160" s="18"/>
      <c r="B160" s="18"/>
      <c r="C160" s="18"/>
      <c r="D160" s="18"/>
      <c r="E160" s="18"/>
      <c r="F160" s="18"/>
      <c r="G160" s="18"/>
      <c r="H160" s="18"/>
      <c r="I160" s="18"/>
      <c r="J160" s="18"/>
      <c r="K160" s="18"/>
      <c r="L160" s="18"/>
      <c r="M160" s="18"/>
    </row>
    <row r="161" spans="1:13" ht="25.5" customHeight="1">
      <c r="A161" s="18"/>
      <c r="B161" s="18"/>
      <c r="C161" s="18"/>
      <c r="D161" s="18"/>
      <c r="E161" s="18"/>
      <c r="F161" s="18"/>
      <c r="G161" s="18"/>
      <c r="H161" s="18"/>
      <c r="I161" s="18"/>
      <c r="J161" s="18"/>
      <c r="K161" s="18"/>
      <c r="L161" s="18"/>
      <c r="M161" s="18"/>
    </row>
    <row r="162" spans="1:13" ht="25.5" customHeight="1">
      <c r="A162" s="18"/>
      <c r="B162" s="18"/>
      <c r="C162" s="18"/>
      <c r="D162" s="18"/>
      <c r="E162" s="18"/>
      <c r="F162" s="18"/>
      <c r="G162" s="18"/>
      <c r="H162" s="18"/>
      <c r="I162" s="18"/>
      <c r="J162" s="18"/>
      <c r="K162" s="18"/>
      <c r="L162" s="18"/>
      <c r="M162" s="18"/>
    </row>
    <row r="163" spans="1:13" ht="25.5" customHeight="1">
      <c r="A163" s="18"/>
      <c r="B163" s="18"/>
      <c r="C163" s="18"/>
      <c r="D163" s="18"/>
      <c r="E163" s="18"/>
      <c r="F163" s="18"/>
      <c r="G163" s="18"/>
      <c r="H163" s="18"/>
      <c r="I163" s="18"/>
      <c r="J163" s="18"/>
      <c r="K163" s="18"/>
      <c r="L163" s="18"/>
      <c r="M163" s="18"/>
    </row>
    <row r="164" spans="1:13" ht="25.5" customHeight="1">
      <c r="A164" s="18"/>
      <c r="B164" s="18"/>
      <c r="C164" s="18"/>
      <c r="D164" s="18"/>
      <c r="E164" s="18"/>
      <c r="F164" s="18"/>
      <c r="G164" s="18"/>
      <c r="H164" s="18"/>
      <c r="I164" s="18"/>
      <c r="J164" s="18"/>
      <c r="K164" s="18"/>
      <c r="L164" s="18"/>
      <c r="M164" s="18"/>
    </row>
    <row r="165" spans="1:13" ht="25.5" customHeight="1">
      <c r="A165" s="18"/>
      <c r="B165" s="18"/>
      <c r="C165" s="18"/>
      <c r="D165" s="18"/>
      <c r="E165" s="18"/>
      <c r="F165" s="18"/>
      <c r="G165" s="18"/>
      <c r="H165" s="18"/>
      <c r="I165" s="18"/>
      <c r="J165" s="18"/>
      <c r="K165" s="18"/>
      <c r="L165" s="18"/>
      <c r="M165" s="18"/>
    </row>
    <row r="166" spans="1:13" ht="25.5" customHeight="1">
      <c r="A166" s="18"/>
      <c r="B166" s="18"/>
      <c r="C166" s="18"/>
      <c r="D166" s="18"/>
      <c r="E166" s="18"/>
      <c r="F166" s="18"/>
      <c r="G166" s="18"/>
      <c r="H166" s="18"/>
      <c r="I166" s="18"/>
      <c r="J166" s="18"/>
      <c r="K166" s="18"/>
      <c r="L166" s="18"/>
      <c r="M166" s="18"/>
    </row>
    <row r="167" spans="1:13" ht="25.5" customHeight="1">
      <c r="A167" s="18"/>
      <c r="B167" s="18"/>
      <c r="C167" s="18"/>
      <c r="D167" s="18"/>
      <c r="E167" s="18"/>
      <c r="F167" s="18"/>
      <c r="G167" s="18"/>
      <c r="H167" s="18"/>
      <c r="I167" s="18"/>
      <c r="J167" s="18"/>
      <c r="K167" s="18"/>
      <c r="L167" s="18"/>
      <c r="M167" s="18"/>
    </row>
    <row r="168" spans="1:13" ht="25.5" customHeight="1">
      <c r="A168" s="18"/>
      <c r="B168" s="18"/>
      <c r="C168" s="18"/>
      <c r="D168" s="18"/>
      <c r="E168" s="18"/>
      <c r="F168" s="18"/>
      <c r="G168" s="18"/>
      <c r="H168" s="18"/>
      <c r="I168" s="18"/>
      <c r="J168" s="18"/>
      <c r="K168" s="18"/>
      <c r="L168" s="18"/>
      <c r="M168" s="18"/>
    </row>
    <row r="169" spans="1:13" ht="25.5" customHeight="1">
      <c r="A169" s="18"/>
      <c r="B169" s="18"/>
      <c r="C169" s="18"/>
      <c r="D169" s="18"/>
      <c r="E169" s="18"/>
      <c r="F169" s="18"/>
      <c r="G169" s="18"/>
      <c r="H169" s="18"/>
      <c r="I169" s="18"/>
      <c r="J169" s="18"/>
      <c r="K169" s="18"/>
      <c r="L169" s="18"/>
      <c r="M169" s="18"/>
    </row>
    <row r="170" spans="1:13" ht="25.5" customHeight="1">
      <c r="A170" s="18"/>
      <c r="B170" s="18"/>
      <c r="C170" s="18"/>
      <c r="D170" s="18"/>
      <c r="E170" s="18"/>
      <c r="F170" s="18"/>
      <c r="G170" s="18"/>
      <c r="H170" s="18"/>
      <c r="I170" s="18"/>
      <c r="J170" s="18"/>
      <c r="K170" s="18"/>
      <c r="L170" s="18"/>
      <c r="M170" s="18"/>
    </row>
    <row r="171" spans="1:13" ht="25.5" customHeight="1">
      <c r="A171" s="18"/>
      <c r="B171" s="18"/>
      <c r="C171" s="18"/>
      <c r="D171" s="18"/>
      <c r="E171" s="18"/>
      <c r="F171" s="18"/>
      <c r="G171" s="18"/>
      <c r="H171" s="18"/>
      <c r="I171" s="18"/>
      <c r="J171" s="18"/>
      <c r="K171" s="18"/>
      <c r="L171" s="18"/>
      <c r="M171" s="18"/>
    </row>
    <row r="172" spans="1:13" ht="25.5" customHeight="1">
      <c r="A172" s="18"/>
      <c r="B172" s="18"/>
      <c r="C172" s="18"/>
      <c r="D172" s="18"/>
      <c r="E172" s="18"/>
      <c r="F172" s="18"/>
      <c r="G172" s="18"/>
      <c r="H172" s="18"/>
      <c r="I172" s="18"/>
      <c r="J172" s="18"/>
      <c r="K172" s="18"/>
      <c r="L172" s="18"/>
      <c r="M172" s="18"/>
    </row>
    <row r="173" spans="1:13" ht="25.5" customHeight="1">
      <c r="A173" s="18"/>
      <c r="B173" s="18"/>
      <c r="C173" s="18"/>
      <c r="D173" s="18"/>
      <c r="E173" s="18"/>
      <c r="F173" s="18"/>
      <c r="G173" s="18"/>
      <c r="H173" s="18"/>
      <c r="I173" s="18"/>
      <c r="J173" s="18"/>
      <c r="K173" s="18"/>
      <c r="L173" s="18"/>
      <c r="M173" s="18"/>
    </row>
    <row r="174" spans="1:13" ht="25.5" customHeight="1">
      <c r="A174" s="18"/>
      <c r="B174" s="18"/>
      <c r="C174" s="18"/>
      <c r="D174" s="18"/>
      <c r="E174" s="18"/>
      <c r="F174" s="18"/>
      <c r="G174" s="18"/>
      <c r="H174" s="18"/>
      <c r="I174" s="18"/>
      <c r="J174" s="18"/>
      <c r="K174" s="18"/>
      <c r="L174" s="18"/>
      <c r="M174" s="18"/>
    </row>
    <row r="175" spans="1:13" ht="25.5" customHeight="1">
      <c r="A175" s="18"/>
      <c r="B175" s="18"/>
      <c r="C175" s="18"/>
      <c r="D175" s="18"/>
      <c r="E175" s="18"/>
      <c r="F175" s="18"/>
      <c r="G175" s="18"/>
      <c r="H175" s="18"/>
      <c r="I175" s="18"/>
      <c r="J175" s="18"/>
      <c r="K175" s="18"/>
      <c r="L175" s="18"/>
      <c r="M175" s="18"/>
    </row>
    <row r="176" spans="1:13" ht="25.5" customHeight="1">
      <c r="A176" s="18"/>
      <c r="B176" s="18"/>
      <c r="C176" s="18"/>
      <c r="D176" s="18"/>
      <c r="E176" s="18"/>
      <c r="F176" s="18"/>
      <c r="G176" s="18"/>
      <c r="H176" s="18"/>
      <c r="I176" s="18"/>
      <c r="J176" s="18"/>
      <c r="K176" s="18"/>
      <c r="L176" s="18"/>
      <c r="M176" s="18"/>
    </row>
    <row r="177" spans="1:13" ht="25.5" customHeight="1">
      <c r="A177" s="18"/>
      <c r="B177" s="18"/>
      <c r="C177" s="18"/>
      <c r="D177" s="18"/>
      <c r="E177" s="18"/>
      <c r="F177" s="18"/>
      <c r="G177" s="18"/>
      <c r="H177" s="18"/>
      <c r="I177" s="18"/>
      <c r="J177" s="18"/>
      <c r="K177" s="18"/>
      <c r="L177" s="18"/>
      <c r="M177" s="18"/>
    </row>
    <row r="178" spans="1:13" ht="25.5" customHeight="1">
      <c r="A178" s="18"/>
      <c r="B178" s="18"/>
      <c r="C178" s="18"/>
      <c r="D178" s="18"/>
      <c r="E178" s="18"/>
      <c r="F178" s="18"/>
      <c r="G178" s="18"/>
      <c r="H178" s="18"/>
      <c r="I178" s="18"/>
      <c r="J178" s="18"/>
      <c r="K178" s="18"/>
      <c r="L178" s="18"/>
      <c r="M178" s="18"/>
    </row>
    <row r="179" spans="1:13" ht="25.5" customHeight="1">
      <c r="A179" s="18"/>
      <c r="B179" s="18"/>
      <c r="C179" s="18"/>
      <c r="D179" s="18"/>
      <c r="E179" s="18"/>
      <c r="F179" s="18"/>
      <c r="G179" s="18"/>
      <c r="H179" s="18"/>
      <c r="I179" s="18"/>
      <c r="J179" s="18"/>
      <c r="K179" s="18"/>
      <c r="L179" s="18"/>
      <c r="M179" s="18"/>
    </row>
    <row r="180" spans="1:13" ht="25.5" customHeight="1">
      <c r="A180" s="18"/>
      <c r="B180" s="18"/>
      <c r="C180" s="18"/>
      <c r="D180" s="18"/>
      <c r="E180" s="18"/>
      <c r="F180" s="18"/>
      <c r="G180" s="18"/>
      <c r="H180" s="18"/>
      <c r="I180" s="18"/>
      <c r="J180" s="18"/>
      <c r="K180" s="18"/>
      <c r="L180" s="18"/>
      <c r="M180" s="18"/>
    </row>
    <row r="181" spans="1:13" ht="25.5" customHeight="1">
      <c r="A181" s="18"/>
      <c r="B181" s="18"/>
      <c r="C181" s="18"/>
      <c r="D181" s="18"/>
      <c r="E181" s="18"/>
      <c r="F181" s="18"/>
      <c r="G181" s="18"/>
      <c r="H181" s="18"/>
      <c r="I181" s="18"/>
      <c r="J181" s="18"/>
      <c r="K181" s="18"/>
      <c r="L181" s="18"/>
      <c r="M181" s="18"/>
    </row>
    <row r="182" spans="1:13" ht="25.5" customHeight="1">
      <c r="A182" s="18"/>
      <c r="B182" s="18"/>
      <c r="C182" s="18"/>
      <c r="D182" s="18"/>
      <c r="E182" s="18"/>
      <c r="F182" s="18"/>
      <c r="G182" s="18"/>
      <c r="H182" s="18"/>
      <c r="I182" s="18"/>
      <c r="J182" s="18"/>
      <c r="K182" s="18"/>
      <c r="L182" s="18"/>
      <c r="M182" s="18"/>
    </row>
    <row r="183" spans="1:13" ht="25.5" customHeight="1">
      <c r="A183" s="18"/>
      <c r="B183" s="18"/>
      <c r="C183" s="18"/>
      <c r="D183" s="18"/>
      <c r="E183" s="18"/>
      <c r="F183" s="18"/>
      <c r="G183" s="18"/>
      <c r="H183" s="18"/>
      <c r="I183" s="18"/>
      <c r="J183" s="18"/>
      <c r="K183" s="18"/>
      <c r="L183" s="18"/>
      <c r="M183" s="18"/>
    </row>
    <row r="184" spans="1:13" ht="25.5" customHeight="1">
      <c r="A184" s="18"/>
      <c r="B184" s="18"/>
      <c r="C184" s="18"/>
      <c r="D184" s="18"/>
      <c r="E184" s="18"/>
      <c r="F184" s="18"/>
      <c r="G184" s="18"/>
      <c r="H184" s="18"/>
      <c r="I184" s="18"/>
      <c r="J184" s="18"/>
      <c r="K184" s="18"/>
      <c r="L184" s="18"/>
      <c r="M184" s="18"/>
    </row>
    <row r="185" spans="1:13" ht="25.5" customHeight="1">
      <c r="A185" s="18"/>
      <c r="B185" s="18"/>
      <c r="C185" s="18"/>
      <c r="D185" s="18"/>
      <c r="E185" s="18"/>
      <c r="F185" s="18"/>
      <c r="G185" s="18"/>
      <c r="H185" s="18"/>
      <c r="I185" s="18"/>
      <c r="J185" s="18"/>
      <c r="K185" s="18"/>
      <c r="L185" s="18"/>
      <c r="M185" s="18"/>
    </row>
    <row r="186" spans="1:13" ht="25.5" customHeight="1">
      <c r="A186" s="18"/>
      <c r="B186" s="18"/>
      <c r="C186" s="18"/>
      <c r="D186" s="18"/>
      <c r="E186" s="18"/>
      <c r="F186" s="18"/>
      <c r="G186" s="18"/>
      <c r="H186" s="18"/>
      <c r="I186" s="18"/>
      <c r="J186" s="18"/>
      <c r="K186" s="18"/>
      <c r="L186" s="18"/>
      <c r="M186" s="18"/>
    </row>
    <row r="187" spans="1:13" ht="25.5" customHeight="1">
      <c r="A187" s="18"/>
      <c r="B187" s="18"/>
      <c r="C187" s="18"/>
      <c r="D187" s="18"/>
      <c r="E187" s="18"/>
      <c r="F187" s="18"/>
      <c r="G187" s="18"/>
      <c r="H187" s="18"/>
      <c r="I187" s="18"/>
      <c r="J187" s="18"/>
      <c r="K187" s="18"/>
      <c r="L187" s="18"/>
      <c r="M187" s="18"/>
    </row>
    <row r="188" spans="1:13" ht="25.5" customHeight="1">
      <c r="A188" s="18"/>
      <c r="B188" s="18"/>
      <c r="C188" s="18"/>
      <c r="D188" s="18"/>
      <c r="E188" s="18"/>
      <c r="F188" s="18"/>
      <c r="G188" s="18"/>
      <c r="H188" s="18"/>
      <c r="I188" s="18"/>
      <c r="J188" s="18"/>
      <c r="K188" s="18"/>
      <c r="L188" s="18"/>
      <c r="M188" s="18"/>
    </row>
    <row r="189" spans="1:13" ht="25.5" customHeight="1">
      <c r="A189" s="18"/>
      <c r="B189" s="18"/>
      <c r="C189" s="18"/>
      <c r="D189" s="18"/>
      <c r="E189" s="18"/>
      <c r="F189" s="18"/>
      <c r="G189" s="18"/>
      <c r="H189" s="18"/>
      <c r="I189" s="18"/>
      <c r="J189" s="18"/>
      <c r="K189" s="18"/>
      <c r="L189" s="18"/>
      <c r="M189" s="18"/>
    </row>
    <row r="190" spans="1:13" ht="25.5" customHeight="1">
      <c r="A190" s="18"/>
      <c r="B190" s="18"/>
      <c r="C190" s="18"/>
      <c r="D190" s="18"/>
      <c r="E190" s="18"/>
      <c r="F190" s="18"/>
      <c r="G190" s="18"/>
      <c r="H190" s="18"/>
      <c r="I190" s="18"/>
      <c r="J190" s="18"/>
      <c r="K190" s="18"/>
      <c r="L190" s="18"/>
      <c r="M190" s="18"/>
    </row>
    <row r="191" spans="1:13" ht="25.5" customHeight="1">
      <c r="A191" s="18"/>
      <c r="B191" s="18"/>
      <c r="C191" s="18"/>
      <c r="D191" s="18"/>
      <c r="E191" s="18"/>
      <c r="F191" s="18"/>
      <c r="G191" s="18"/>
      <c r="H191" s="18"/>
      <c r="I191" s="18"/>
      <c r="J191" s="18"/>
      <c r="K191" s="18"/>
      <c r="L191" s="18"/>
      <c r="M191" s="18"/>
    </row>
    <row r="192" spans="1:13" ht="25.5" customHeight="1">
      <c r="A192" s="18"/>
      <c r="B192" s="18"/>
      <c r="C192" s="18"/>
      <c r="D192" s="18"/>
      <c r="E192" s="18"/>
      <c r="F192" s="18"/>
      <c r="G192" s="18"/>
      <c r="H192" s="18"/>
      <c r="I192" s="18"/>
      <c r="J192" s="18"/>
      <c r="K192" s="18"/>
      <c r="L192" s="18"/>
      <c r="M192" s="18"/>
    </row>
    <row r="193" spans="1:13" ht="25.5" customHeight="1">
      <c r="A193" s="18"/>
      <c r="B193" s="18"/>
      <c r="C193" s="18"/>
      <c r="D193" s="18"/>
      <c r="E193" s="18"/>
      <c r="F193" s="18"/>
      <c r="G193" s="18"/>
      <c r="H193" s="18"/>
      <c r="I193" s="18"/>
      <c r="J193" s="18"/>
      <c r="K193" s="18"/>
      <c r="L193" s="18"/>
      <c r="M193" s="18"/>
    </row>
    <row r="194" spans="1:13" ht="25.5" customHeight="1">
      <c r="A194" s="18"/>
      <c r="B194" s="18"/>
      <c r="C194" s="18"/>
      <c r="D194" s="18"/>
      <c r="E194" s="18"/>
      <c r="F194" s="18"/>
      <c r="G194" s="18"/>
      <c r="H194" s="18"/>
      <c r="I194" s="18"/>
      <c r="J194" s="18"/>
      <c r="K194" s="18"/>
      <c r="L194" s="18"/>
      <c r="M194" s="18"/>
    </row>
    <row r="195" spans="1:13" ht="25.5" customHeight="1">
      <c r="A195" s="18"/>
      <c r="B195" s="18"/>
      <c r="C195" s="18"/>
      <c r="D195" s="18"/>
      <c r="E195" s="18"/>
      <c r="F195" s="18"/>
      <c r="G195" s="18"/>
      <c r="H195" s="18"/>
      <c r="I195" s="18"/>
      <c r="J195" s="18"/>
      <c r="K195" s="18"/>
      <c r="L195" s="18"/>
      <c r="M195" s="18"/>
    </row>
    <row r="196" spans="1:13" ht="25.5" customHeight="1">
      <c r="A196" s="18"/>
      <c r="B196" s="18"/>
      <c r="C196" s="18"/>
      <c r="D196" s="18"/>
      <c r="E196" s="18"/>
      <c r="F196" s="18"/>
      <c r="G196" s="18"/>
      <c r="H196" s="18"/>
      <c r="I196" s="18"/>
      <c r="J196" s="18"/>
      <c r="K196" s="18"/>
      <c r="L196" s="18"/>
      <c r="M196" s="18"/>
    </row>
    <row r="197" spans="1:13" ht="25.5" customHeight="1">
      <c r="A197" s="18"/>
      <c r="B197" s="18"/>
      <c r="C197" s="18"/>
      <c r="D197" s="18"/>
      <c r="E197" s="18"/>
      <c r="F197" s="18"/>
      <c r="G197" s="18"/>
      <c r="H197" s="18"/>
      <c r="I197" s="18"/>
      <c r="J197" s="18"/>
      <c r="K197" s="18"/>
      <c r="L197" s="18"/>
      <c r="M197" s="18"/>
    </row>
    <row r="198" spans="1:13" ht="25.5" customHeight="1">
      <c r="A198" s="18"/>
      <c r="B198" s="18"/>
      <c r="C198" s="18"/>
      <c r="D198" s="18"/>
      <c r="E198" s="18"/>
      <c r="F198" s="18"/>
      <c r="G198" s="18"/>
      <c r="H198" s="18"/>
      <c r="I198" s="18"/>
      <c r="J198" s="18"/>
      <c r="K198" s="18"/>
      <c r="L198" s="18"/>
      <c r="M198" s="18"/>
    </row>
    <row r="199" spans="1:13" ht="25.5" customHeight="1">
      <c r="A199" s="18"/>
      <c r="B199" s="18"/>
      <c r="C199" s="18"/>
      <c r="D199" s="18"/>
      <c r="E199" s="18"/>
      <c r="F199" s="18"/>
      <c r="G199" s="18"/>
      <c r="H199" s="18"/>
      <c r="I199" s="18"/>
      <c r="J199" s="18"/>
      <c r="K199" s="18"/>
      <c r="L199" s="18"/>
      <c r="M199" s="18"/>
    </row>
    <row r="200" spans="1:13" ht="25.5" customHeight="1">
      <c r="A200" s="18"/>
      <c r="B200" s="18"/>
      <c r="C200" s="18"/>
      <c r="D200" s="18"/>
      <c r="E200" s="18"/>
      <c r="F200" s="18"/>
      <c r="G200" s="18"/>
      <c r="H200" s="18"/>
      <c r="I200" s="18"/>
      <c r="J200" s="18"/>
      <c r="K200" s="18"/>
      <c r="L200" s="18"/>
      <c r="M200" s="18"/>
    </row>
    <row r="201" spans="1:13" ht="25.5" customHeight="1">
      <c r="A201" s="18"/>
      <c r="B201" s="18"/>
      <c r="C201" s="18"/>
      <c r="D201" s="18"/>
      <c r="E201" s="18"/>
      <c r="F201" s="18"/>
      <c r="G201" s="18"/>
      <c r="H201" s="18"/>
      <c r="I201" s="18"/>
      <c r="J201" s="18"/>
      <c r="K201" s="18"/>
      <c r="L201" s="18"/>
      <c r="M201" s="18"/>
    </row>
    <row r="202" spans="1:13" ht="25.5" customHeight="1">
      <c r="A202" s="18"/>
      <c r="B202" s="18"/>
      <c r="C202" s="18"/>
      <c r="D202" s="18"/>
      <c r="E202" s="18"/>
      <c r="F202" s="18"/>
      <c r="G202" s="18"/>
      <c r="H202" s="18"/>
      <c r="I202" s="18"/>
      <c r="J202" s="18"/>
      <c r="K202" s="18"/>
      <c r="L202" s="18"/>
      <c r="M202" s="18"/>
    </row>
    <row r="203" spans="1:13" ht="25.5" customHeight="1">
      <c r="A203" s="18"/>
      <c r="B203" s="18"/>
      <c r="C203" s="18"/>
      <c r="D203" s="18"/>
      <c r="E203" s="18"/>
      <c r="F203" s="18"/>
      <c r="G203" s="18"/>
      <c r="H203" s="18"/>
      <c r="I203" s="18"/>
      <c r="J203" s="18"/>
      <c r="K203" s="18"/>
      <c r="L203" s="18"/>
      <c r="M203" s="18"/>
    </row>
    <row r="204" spans="1:13" ht="25.5" customHeight="1">
      <c r="A204" s="18"/>
      <c r="B204" s="18"/>
      <c r="C204" s="18"/>
      <c r="D204" s="18"/>
      <c r="E204" s="18"/>
      <c r="F204" s="18"/>
      <c r="G204" s="18"/>
      <c r="H204" s="18"/>
      <c r="I204" s="18"/>
      <c r="J204" s="18"/>
      <c r="K204" s="18"/>
      <c r="L204" s="18"/>
      <c r="M204" s="18"/>
    </row>
    <row r="205" spans="1:13" ht="25.5" customHeight="1">
      <c r="A205" s="18"/>
      <c r="B205" s="18"/>
      <c r="C205" s="18"/>
      <c r="D205" s="18"/>
      <c r="E205" s="18"/>
      <c r="F205" s="18"/>
      <c r="G205" s="18"/>
      <c r="H205" s="18"/>
      <c r="I205" s="18"/>
      <c r="J205" s="18"/>
      <c r="K205" s="18"/>
      <c r="L205" s="18"/>
      <c r="M205" s="18"/>
    </row>
    <row r="206" spans="1:13" ht="25.5" customHeight="1">
      <c r="A206" s="18"/>
      <c r="B206" s="18"/>
      <c r="C206" s="18"/>
      <c r="D206" s="18"/>
      <c r="E206" s="18"/>
      <c r="F206" s="18"/>
      <c r="G206" s="18"/>
      <c r="H206" s="18"/>
      <c r="I206" s="18"/>
      <c r="J206" s="18"/>
      <c r="K206" s="18"/>
      <c r="L206" s="18"/>
      <c r="M206" s="18"/>
    </row>
    <row r="207" spans="1:13" ht="25.5" customHeight="1">
      <c r="A207" s="18"/>
      <c r="B207" s="18"/>
      <c r="C207" s="18"/>
      <c r="D207" s="18"/>
      <c r="E207" s="18"/>
      <c r="F207" s="18"/>
      <c r="G207" s="18"/>
      <c r="H207" s="18"/>
      <c r="I207" s="18"/>
      <c r="J207" s="18"/>
      <c r="K207" s="18"/>
      <c r="L207" s="18"/>
      <c r="M207" s="18"/>
    </row>
    <row r="208" spans="1:13" ht="25.5" customHeight="1">
      <c r="A208" s="18"/>
      <c r="B208" s="18"/>
      <c r="C208" s="18"/>
      <c r="D208" s="18"/>
      <c r="E208" s="18"/>
      <c r="F208" s="18"/>
      <c r="G208" s="18"/>
      <c r="H208" s="18"/>
      <c r="I208" s="18"/>
      <c r="J208" s="18"/>
      <c r="K208" s="18"/>
      <c r="L208" s="18"/>
      <c r="M208" s="18"/>
    </row>
    <row r="209" spans="1:13" ht="25.5" customHeight="1">
      <c r="A209" s="18"/>
      <c r="B209" s="18"/>
      <c r="C209" s="18"/>
      <c r="D209" s="18"/>
      <c r="E209" s="18"/>
      <c r="F209" s="18"/>
      <c r="G209" s="18"/>
      <c r="H209" s="18"/>
      <c r="I209" s="18"/>
      <c r="J209" s="18"/>
      <c r="K209" s="18"/>
      <c r="L209" s="18"/>
      <c r="M209" s="18"/>
    </row>
    <row r="210" spans="1:13" ht="25.5" customHeight="1">
      <c r="A210" s="18"/>
      <c r="B210" s="18"/>
      <c r="C210" s="18"/>
      <c r="D210" s="18"/>
      <c r="E210" s="18"/>
      <c r="F210" s="18"/>
      <c r="G210" s="18"/>
      <c r="H210" s="18"/>
      <c r="I210" s="18"/>
      <c r="J210" s="18"/>
      <c r="K210" s="18"/>
      <c r="L210" s="18"/>
      <c r="M210" s="18"/>
    </row>
    <row r="211" spans="1:13" ht="25.5" customHeight="1">
      <c r="A211" s="18"/>
      <c r="B211" s="18"/>
      <c r="C211" s="18"/>
      <c r="D211" s="18"/>
      <c r="E211" s="18"/>
      <c r="F211" s="18"/>
      <c r="G211" s="18"/>
      <c r="H211" s="18"/>
      <c r="I211" s="18"/>
      <c r="J211" s="18"/>
      <c r="K211" s="18"/>
      <c r="L211" s="18"/>
      <c r="M211" s="18"/>
    </row>
    <row r="212" spans="1:13" ht="25.5" customHeight="1">
      <c r="A212" s="18"/>
      <c r="B212" s="18"/>
      <c r="C212" s="18"/>
      <c r="D212" s="18"/>
      <c r="E212" s="18"/>
      <c r="F212" s="18"/>
      <c r="G212" s="18"/>
      <c r="H212" s="18"/>
      <c r="I212" s="18"/>
      <c r="J212" s="18"/>
      <c r="K212" s="18"/>
      <c r="L212" s="18"/>
      <c r="M212" s="18"/>
    </row>
    <row r="213" spans="1:13" ht="25.5" customHeight="1">
      <c r="A213" s="18"/>
      <c r="B213" s="18"/>
      <c r="C213" s="18"/>
      <c r="D213" s="18"/>
      <c r="E213" s="18"/>
      <c r="F213" s="18"/>
      <c r="G213" s="18"/>
      <c r="H213" s="18"/>
      <c r="I213" s="18"/>
      <c r="J213" s="18"/>
      <c r="K213" s="18"/>
      <c r="L213" s="18"/>
      <c r="M213" s="18"/>
    </row>
    <row r="214" spans="1:13" ht="25.5" customHeight="1">
      <c r="A214" s="18"/>
      <c r="B214" s="18"/>
      <c r="C214" s="18"/>
      <c r="D214" s="18"/>
      <c r="E214" s="18"/>
      <c r="F214" s="18"/>
      <c r="G214" s="18"/>
      <c r="H214" s="18"/>
      <c r="I214" s="18"/>
      <c r="J214" s="18"/>
      <c r="K214" s="18"/>
      <c r="L214" s="18"/>
      <c r="M214" s="18"/>
    </row>
    <row r="215" spans="1:13" ht="25.5" customHeight="1">
      <c r="A215" s="18"/>
      <c r="B215" s="18"/>
      <c r="C215" s="18"/>
      <c r="D215" s="18"/>
      <c r="E215" s="18"/>
      <c r="F215" s="18"/>
      <c r="G215" s="18"/>
      <c r="H215" s="18"/>
      <c r="I215" s="18"/>
      <c r="J215" s="18"/>
      <c r="K215" s="18"/>
      <c r="L215" s="18"/>
      <c r="M215" s="18"/>
    </row>
    <row r="216" spans="1:13" ht="25.5" customHeight="1">
      <c r="A216" s="18"/>
      <c r="B216" s="18"/>
      <c r="C216" s="18"/>
      <c r="D216" s="18"/>
      <c r="E216" s="18"/>
      <c r="F216" s="18"/>
      <c r="G216" s="18"/>
      <c r="H216" s="18"/>
      <c r="I216" s="18"/>
      <c r="J216" s="18"/>
      <c r="K216" s="18"/>
      <c r="L216" s="18"/>
      <c r="M216" s="18"/>
    </row>
    <row r="217" spans="1:13" ht="25.5" customHeight="1">
      <c r="A217" s="18"/>
      <c r="B217" s="18"/>
      <c r="C217" s="18"/>
      <c r="D217" s="18"/>
      <c r="E217" s="18"/>
      <c r="F217" s="18"/>
      <c r="G217" s="18"/>
      <c r="H217" s="18"/>
      <c r="I217" s="18"/>
      <c r="J217" s="18"/>
      <c r="K217" s="18"/>
      <c r="L217" s="18"/>
      <c r="M217" s="18"/>
    </row>
    <row r="218" spans="1:13" ht="25.5" customHeight="1">
      <c r="A218" s="18"/>
      <c r="B218" s="18"/>
      <c r="C218" s="18"/>
      <c r="D218" s="18"/>
      <c r="E218" s="18"/>
      <c r="F218" s="18"/>
      <c r="G218" s="18"/>
      <c r="H218" s="18"/>
      <c r="I218" s="18"/>
      <c r="J218" s="18"/>
      <c r="K218" s="18"/>
      <c r="L218" s="18"/>
      <c r="M218" s="18"/>
    </row>
    <row r="219" spans="1:13" ht="25.5" customHeight="1">
      <c r="A219" s="18"/>
      <c r="B219" s="18"/>
      <c r="C219" s="18"/>
      <c r="D219" s="18"/>
      <c r="E219" s="18"/>
      <c r="F219" s="18"/>
      <c r="G219" s="18"/>
      <c r="H219" s="18"/>
      <c r="I219" s="18"/>
      <c r="J219" s="18"/>
      <c r="K219" s="18"/>
      <c r="L219" s="18"/>
      <c r="M219" s="18"/>
    </row>
    <row r="220" spans="1:13" ht="25.5" customHeight="1">
      <c r="A220" s="18"/>
      <c r="B220" s="18"/>
      <c r="C220" s="18"/>
      <c r="D220" s="18"/>
      <c r="E220" s="18"/>
      <c r="F220" s="18"/>
      <c r="G220" s="18"/>
      <c r="H220" s="18"/>
      <c r="I220" s="18"/>
      <c r="J220" s="18"/>
      <c r="K220" s="18"/>
      <c r="L220" s="18"/>
      <c r="M220" s="18"/>
    </row>
    <row r="221" spans="1:13" ht="25.5" customHeight="1">
      <c r="A221" s="18"/>
      <c r="B221" s="18"/>
      <c r="C221" s="18"/>
      <c r="D221" s="18"/>
      <c r="E221" s="18"/>
      <c r="F221" s="18"/>
      <c r="G221" s="18"/>
      <c r="H221" s="18"/>
      <c r="I221" s="18"/>
      <c r="J221" s="18"/>
      <c r="K221" s="18"/>
      <c r="L221" s="18"/>
      <c r="M221" s="18"/>
    </row>
    <row r="222" spans="1:13" ht="25.5" customHeight="1">
      <c r="A222" s="18"/>
      <c r="B222" s="18"/>
      <c r="C222" s="18"/>
      <c r="D222" s="18"/>
      <c r="E222" s="18"/>
      <c r="F222" s="18"/>
      <c r="G222" s="18"/>
      <c r="H222" s="18"/>
      <c r="I222" s="18"/>
      <c r="J222" s="18"/>
      <c r="K222" s="18"/>
      <c r="L222" s="18"/>
      <c r="M222" s="18"/>
    </row>
    <row r="223" spans="1:13" ht="25.5" customHeight="1">
      <c r="A223" s="18"/>
      <c r="B223" s="18"/>
      <c r="C223" s="18"/>
      <c r="D223" s="18"/>
      <c r="E223" s="18"/>
      <c r="F223" s="18"/>
      <c r="G223" s="18"/>
      <c r="H223" s="18"/>
      <c r="I223" s="18"/>
      <c r="J223" s="18"/>
      <c r="K223" s="18"/>
      <c r="L223" s="18"/>
      <c r="M223" s="18"/>
    </row>
    <row r="224" spans="1:13" ht="25.5" customHeight="1">
      <c r="A224" s="18"/>
      <c r="B224" s="18"/>
      <c r="C224" s="18"/>
      <c r="D224" s="18"/>
      <c r="E224" s="18"/>
      <c r="F224" s="18"/>
      <c r="G224" s="18"/>
      <c r="H224" s="18"/>
      <c r="I224" s="18"/>
      <c r="J224" s="18"/>
      <c r="K224" s="18"/>
      <c r="L224" s="18"/>
      <c r="M224" s="18"/>
    </row>
    <row r="225" spans="1:13" ht="25.5" customHeight="1">
      <c r="A225" s="18"/>
      <c r="B225" s="18"/>
      <c r="C225" s="18"/>
      <c r="D225" s="18"/>
      <c r="E225" s="18"/>
      <c r="F225" s="18"/>
      <c r="G225" s="18"/>
      <c r="H225" s="18"/>
      <c r="I225" s="18"/>
      <c r="J225" s="18"/>
      <c r="K225" s="18"/>
      <c r="L225" s="18"/>
      <c r="M225" s="18"/>
    </row>
    <row r="226" spans="1:13" ht="25.5" customHeight="1">
      <c r="A226" s="18"/>
      <c r="B226" s="18"/>
      <c r="C226" s="18"/>
      <c r="D226" s="18"/>
      <c r="E226" s="18"/>
      <c r="F226" s="18"/>
      <c r="G226" s="18"/>
      <c r="H226" s="18"/>
      <c r="I226" s="18"/>
      <c r="J226" s="18"/>
      <c r="K226" s="18"/>
      <c r="L226" s="18"/>
      <c r="M226" s="18"/>
    </row>
    <row r="227" spans="1:13" ht="25.5" customHeight="1">
      <c r="A227" s="18"/>
      <c r="B227" s="18"/>
      <c r="C227" s="18"/>
      <c r="D227" s="18"/>
      <c r="E227" s="18"/>
      <c r="F227" s="18"/>
      <c r="G227" s="18"/>
      <c r="H227" s="18"/>
      <c r="I227" s="18"/>
      <c r="J227" s="18"/>
      <c r="K227" s="18"/>
      <c r="L227" s="18"/>
      <c r="M227" s="18"/>
    </row>
    <row r="228" spans="1:13" ht="25.5" customHeight="1">
      <c r="A228" s="18"/>
      <c r="B228" s="18"/>
      <c r="C228" s="18"/>
      <c r="D228" s="18"/>
      <c r="E228" s="18"/>
      <c r="F228" s="18"/>
      <c r="G228" s="18"/>
      <c r="H228" s="18"/>
      <c r="I228" s="18"/>
      <c r="J228" s="18"/>
      <c r="K228" s="18"/>
      <c r="L228" s="18"/>
      <c r="M228" s="18"/>
    </row>
    <row r="229" spans="1:13" ht="25.5" customHeight="1">
      <c r="A229" s="18"/>
      <c r="B229" s="18"/>
      <c r="C229" s="18"/>
      <c r="D229" s="18"/>
      <c r="E229" s="18"/>
      <c r="F229" s="18"/>
      <c r="G229" s="18"/>
      <c r="H229" s="18"/>
      <c r="I229" s="18"/>
      <c r="J229" s="18"/>
      <c r="K229" s="18"/>
      <c r="L229" s="18"/>
      <c r="M229" s="18"/>
    </row>
    <row r="230" spans="1:13" ht="25.5" customHeight="1">
      <c r="A230" s="18"/>
      <c r="B230" s="18"/>
      <c r="C230" s="18"/>
      <c r="D230" s="18"/>
      <c r="E230" s="18"/>
      <c r="F230" s="18"/>
      <c r="G230" s="18"/>
      <c r="H230" s="18"/>
      <c r="I230" s="18"/>
      <c r="J230" s="18"/>
      <c r="K230" s="18"/>
      <c r="L230" s="18"/>
      <c r="M230" s="18"/>
    </row>
    <row r="231" spans="1:13" ht="25.5" customHeight="1">
      <c r="A231" s="18"/>
      <c r="B231" s="18"/>
      <c r="C231" s="18"/>
      <c r="D231" s="18"/>
      <c r="E231" s="18"/>
      <c r="F231" s="18"/>
      <c r="G231" s="18"/>
      <c r="H231" s="18"/>
      <c r="I231" s="18"/>
      <c r="J231" s="18"/>
      <c r="K231" s="18"/>
      <c r="L231" s="18"/>
      <c r="M231" s="18"/>
    </row>
    <row r="232" spans="1:13" ht="25.5" customHeight="1">
      <c r="A232" s="18"/>
      <c r="B232" s="18"/>
      <c r="C232" s="18"/>
      <c r="D232" s="18"/>
      <c r="E232" s="18"/>
      <c r="F232" s="18"/>
      <c r="G232" s="18"/>
      <c r="H232" s="18"/>
      <c r="I232" s="18"/>
      <c r="J232" s="18"/>
      <c r="K232" s="18"/>
      <c r="L232" s="18"/>
      <c r="M232" s="18"/>
    </row>
    <row r="233" spans="1:13" ht="25.5" customHeight="1">
      <c r="A233" s="18"/>
      <c r="B233" s="18"/>
      <c r="C233" s="18"/>
      <c r="D233" s="18"/>
      <c r="E233" s="18"/>
      <c r="F233" s="18"/>
      <c r="G233" s="18"/>
      <c r="H233" s="18"/>
      <c r="I233" s="18"/>
      <c r="J233" s="18"/>
      <c r="K233" s="18"/>
      <c r="L233" s="18"/>
      <c r="M233" s="18"/>
    </row>
    <row r="234" spans="1:13" ht="25.5" customHeight="1">
      <c r="A234" s="18"/>
      <c r="B234" s="18"/>
      <c r="C234" s="18"/>
      <c r="D234" s="18"/>
      <c r="E234" s="18"/>
      <c r="F234" s="18"/>
      <c r="G234" s="18"/>
      <c r="H234" s="18"/>
      <c r="I234" s="18"/>
      <c r="J234" s="18"/>
      <c r="K234" s="18"/>
      <c r="L234" s="18"/>
      <c r="M234" s="18"/>
    </row>
    <row r="235" spans="1:13" ht="25.5" customHeight="1">
      <c r="A235" s="18"/>
      <c r="B235" s="18"/>
      <c r="C235" s="18"/>
      <c r="D235" s="18"/>
      <c r="E235" s="18"/>
      <c r="F235" s="18"/>
      <c r="G235" s="18"/>
      <c r="H235" s="18"/>
      <c r="I235" s="18"/>
      <c r="J235" s="18"/>
      <c r="K235" s="18"/>
      <c r="L235" s="18"/>
      <c r="M235" s="18"/>
    </row>
    <row r="236" spans="1:13" ht="25.5" customHeight="1">
      <c r="A236" s="18"/>
      <c r="B236" s="18"/>
      <c r="C236" s="18"/>
      <c r="D236" s="18"/>
      <c r="E236" s="18"/>
      <c r="F236" s="18"/>
      <c r="G236" s="18"/>
      <c r="H236" s="18"/>
      <c r="I236" s="18"/>
      <c r="J236" s="18"/>
      <c r="K236" s="18"/>
      <c r="L236" s="18"/>
      <c r="M236" s="18"/>
    </row>
    <row r="237" spans="1:13" ht="25.5" customHeight="1">
      <c r="A237" s="18"/>
      <c r="B237" s="18"/>
      <c r="C237" s="18"/>
      <c r="D237" s="18"/>
      <c r="E237" s="18"/>
      <c r="F237" s="18"/>
      <c r="G237" s="18"/>
      <c r="H237" s="18"/>
      <c r="I237" s="18"/>
      <c r="J237" s="18"/>
      <c r="K237" s="18"/>
      <c r="L237" s="18"/>
      <c r="M237" s="18"/>
    </row>
    <row r="238" spans="1:13" ht="25.5" customHeight="1">
      <c r="A238" s="18"/>
      <c r="B238" s="18"/>
      <c r="C238" s="18"/>
      <c r="D238" s="18"/>
      <c r="E238" s="18"/>
      <c r="F238" s="18"/>
      <c r="G238" s="18"/>
      <c r="H238" s="18"/>
      <c r="I238" s="18"/>
      <c r="J238" s="18"/>
      <c r="K238" s="18"/>
      <c r="L238" s="18"/>
      <c r="M238" s="18"/>
    </row>
    <row r="239" spans="1:13" ht="25.5" customHeight="1">
      <c r="A239" s="18"/>
      <c r="B239" s="18"/>
      <c r="C239" s="18"/>
      <c r="D239" s="18"/>
      <c r="E239" s="18"/>
      <c r="F239" s="18"/>
      <c r="G239" s="18"/>
      <c r="H239" s="18"/>
      <c r="I239" s="18"/>
      <c r="J239" s="18"/>
      <c r="K239" s="18"/>
      <c r="L239" s="18"/>
      <c r="M239" s="18"/>
    </row>
    <row r="240" spans="1:13" ht="25.5" customHeight="1">
      <c r="A240" s="18"/>
      <c r="B240" s="18"/>
      <c r="C240" s="18"/>
      <c r="D240" s="18"/>
      <c r="E240" s="18"/>
      <c r="F240" s="18"/>
      <c r="G240" s="18"/>
      <c r="H240" s="18"/>
      <c r="I240" s="18"/>
      <c r="J240" s="18"/>
      <c r="K240" s="18"/>
      <c r="L240" s="18"/>
      <c r="M240" s="18"/>
    </row>
    <row r="241" spans="1:13" ht="25.5" customHeight="1">
      <c r="A241" s="18"/>
      <c r="B241" s="18"/>
      <c r="C241" s="18"/>
      <c r="D241" s="18"/>
      <c r="E241" s="18"/>
      <c r="F241" s="18"/>
      <c r="G241" s="18"/>
      <c r="H241" s="18"/>
      <c r="I241" s="18"/>
      <c r="J241" s="18"/>
      <c r="K241" s="18"/>
      <c r="L241" s="18"/>
      <c r="M241" s="18"/>
    </row>
    <row r="242" spans="1:13" ht="25.5" customHeight="1">
      <c r="A242" s="18"/>
      <c r="B242" s="18"/>
      <c r="C242" s="18"/>
      <c r="D242" s="18"/>
      <c r="E242" s="18"/>
      <c r="F242" s="18"/>
      <c r="G242" s="18"/>
      <c r="H242" s="18"/>
      <c r="I242" s="18"/>
      <c r="J242" s="18"/>
      <c r="K242" s="18"/>
      <c r="L242" s="18"/>
      <c r="M242" s="18"/>
    </row>
    <row r="243" spans="1:13" ht="25.5" customHeight="1">
      <c r="A243" s="18"/>
      <c r="B243" s="18"/>
      <c r="C243" s="18"/>
      <c r="D243" s="18"/>
      <c r="E243" s="18"/>
      <c r="F243" s="18"/>
      <c r="G243" s="18"/>
      <c r="H243" s="18"/>
      <c r="I243" s="18"/>
      <c r="J243" s="18"/>
      <c r="K243" s="18"/>
      <c r="L243" s="18"/>
      <c r="M243" s="18"/>
    </row>
    <row r="244" spans="1:13" ht="25.5" customHeight="1">
      <c r="A244" s="18"/>
      <c r="B244" s="18"/>
      <c r="C244" s="18"/>
      <c r="D244" s="18"/>
      <c r="E244" s="18"/>
      <c r="F244" s="18"/>
      <c r="G244" s="18"/>
      <c r="H244" s="18"/>
      <c r="I244" s="18"/>
      <c r="J244" s="18"/>
      <c r="K244" s="18"/>
      <c r="L244" s="18"/>
      <c r="M244" s="18"/>
    </row>
    <row r="245" spans="1:13" ht="25.5" customHeight="1">
      <c r="A245" s="18"/>
      <c r="B245" s="18"/>
      <c r="C245" s="18"/>
      <c r="D245" s="18"/>
      <c r="E245" s="18"/>
      <c r="F245" s="18"/>
      <c r="G245" s="18"/>
      <c r="H245" s="18"/>
      <c r="I245" s="18"/>
      <c r="J245" s="18"/>
      <c r="K245" s="18"/>
      <c r="L245" s="18"/>
      <c r="M245" s="18"/>
    </row>
    <row r="246" spans="1:13" ht="25.5" customHeight="1">
      <c r="A246" s="18"/>
      <c r="B246" s="18"/>
      <c r="C246" s="18"/>
      <c r="D246" s="18"/>
      <c r="E246" s="18"/>
      <c r="F246" s="18"/>
      <c r="G246" s="18"/>
      <c r="H246" s="18"/>
      <c r="I246" s="18"/>
      <c r="J246" s="18"/>
      <c r="K246" s="18"/>
      <c r="L246" s="18"/>
      <c r="M246" s="18"/>
    </row>
    <row r="247" spans="1:13" ht="25.5" customHeight="1">
      <c r="A247" s="18"/>
      <c r="B247" s="18"/>
      <c r="C247" s="18"/>
      <c r="D247" s="18"/>
      <c r="E247" s="18"/>
      <c r="F247" s="18"/>
      <c r="G247" s="18"/>
      <c r="H247" s="18"/>
      <c r="I247" s="18"/>
      <c r="J247" s="18"/>
      <c r="K247" s="18"/>
      <c r="L247" s="18"/>
      <c r="M247" s="18"/>
    </row>
    <row r="248" spans="1:13" ht="25.5" customHeight="1">
      <c r="A248" s="18"/>
      <c r="B248" s="18"/>
      <c r="C248" s="18"/>
      <c r="D248" s="18"/>
      <c r="E248" s="18"/>
      <c r="F248" s="18"/>
      <c r="G248" s="18"/>
      <c r="H248" s="18"/>
      <c r="I248" s="18"/>
      <c r="J248" s="18"/>
      <c r="K248" s="18"/>
      <c r="L248" s="18"/>
      <c r="M248" s="18"/>
    </row>
    <row r="249" spans="1:13" ht="25.5" customHeight="1">
      <c r="A249" s="18"/>
      <c r="B249" s="18"/>
      <c r="C249" s="18"/>
      <c r="D249" s="18"/>
      <c r="E249" s="18"/>
      <c r="F249" s="18"/>
      <c r="G249" s="18"/>
      <c r="H249" s="18"/>
      <c r="I249" s="18"/>
      <c r="J249" s="18"/>
      <c r="K249" s="18"/>
      <c r="L249" s="18"/>
      <c r="M249" s="18"/>
    </row>
    <row r="250" spans="1:13" ht="25.5" customHeight="1">
      <c r="A250" s="18"/>
      <c r="B250" s="18"/>
      <c r="C250" s="18"/>
      <c r="D250" s="18"/>
      <c r="E250" s="18"/>
      <c r="F250" s="18"/>
      <c r="G250" s="18"/>
      <c r="H250" s="18"/>
      <c r="I250" s="18"/>
      <c r="J250" s="18"/>
      <c r="K250" s="18"/>
      <c r="L250" s="18"/>
      <c r="M250" s="18"/>
    </row>
    <row r="251" spans="1:13" ht="25.5" customHeight="1">
      <c r="A251" s="18"/>
      <c r="B251" s="18"/>
      <c r="C251" s="18"/>
      <c r="D251" s="18"/>
      <c r="E251" s="18"/>
      <c r="F251" s="18"/>
      <c r="G251" s="18"/>
      <c r="H251" s="18"/>
      <c r="I251" s="18"/>
      <c r="J251" s="18"/>
      <c r="K251" s="18"/>
      <c r="L251" s="18"/>
      <c r="M251" s="18"/>
    </row>
    <row r="252" spans="1:13" ht="25.5" customHeight="1">
      <c r="A252" s="18"/>
      <c r="B252" s="18"/>
      <c r="C252" s="18"/>
      <c r="D252" s="18"/>
      <c r="E252" s="18"/>
      <c r="F252" s="18"/>
      <c r="G252" s="18"/>
      <c r="H252" s="18"/>
      <c r="I252" s="18"/>
      <c r="J252" s="18"/>
      <c r="K252" s="18"/>
      <c r="L252" s="18"/>
      <c r="M252" s="18"/>
    </row>
    <row r="253" spans="1:13" ht="25.5" customHeight="1">
      <c r="A253" s="18"/>
      <c r="B253" s="18"/>
      <c r="C253" s="18"/>
      <c r="D253" s="18"/>
      <c r="E253" s="18"/>
      <c r="F253" s="18"/>
      <c r="G253" s="18"/>
      <c r="H253" s="18"/>
      <c r="I253" s="18"/>
      <c r="J253" s="18"/>
      <c r="K253" s="18"/>
      <c r="L253" s="18"/>
      <c r="M253" s="18"/>
    </row>
    <row r="254" spans="1:13" ht="25.5" customHeight="1">
      <c r="A254" s="18"/>
      <c r="B254" s="18"/>
      <c r="C254" s="18"/>
      <c r="D254" s="18"/>
      <c r="E254" s="18"/>
      <c r="F254" s="18"/>
      <c r="G254" s="18"/>
      <c r="H254" s="18"/>
      <c r="I254" s="18"/>
      <c r="J254" s="18"/>
      <c r="K254" s="18"/>
      <c r="L254" s="18"/>
      <c r="M254" s="18"/>
    </row>
    <row r="255" spans="1:13" ht="25.5" customHeight="1">
      <c r="A255" s="18"/>
      <c r="B255" s="18"/>
      <c r="C255" s="18"/>
      <c r="D255" s="18"/>
      <c r="E255" s="18"/>
      <c r="F255" s="18"/>
      <c r="G255" s="18"/>
      <c r="H255" s="18"/>
      <c r="I255" s="18"/>
      <c r="J255" s="18"/>
      <c r="K255" s="18"/>
      <c r="L255" s="18"/>
      <c r="M255" s="18"/>
    </row>
    <row r="256" spans="1:13" ht="25.5" customHeight="1">
      <c r="A256" s="18"/>
      <c r="B256" s="18"/>
      <c r="C256" s="18"/>
      <c r="D256" s="18"/>
      <c r="E256" s="18"/>
      <c r="F256" s="18"/>
      <c r="G256" s="18"/>
      <c r="H256" s="18"/>
      <c r="I256" s="18"/>
      <c r="J256" s="18"/>
      <c r="K256" s="18"/>
      <c r="L256" s="18"/>
      <c r="M256" s="18"/>
    </row>
    <row r="257" spans="1:13" ht="25.5" customHeight="1">
      <c r="A257" s="18"/>
      <c r="B257" s="18"/>
      <c r="C257" s="18"/>
      <c r="D257" s="18"/>
      <c r="E257" s="18"/>
      <c r="F257" s="18"/>
      <c r="G257" s="18"/>
      <c r="H257" s="18"/>
      <c r="I257" s="18"/>
      <c r="J257" s="18"/>
      <c r="K257" s="18"/>
      <c r="L257" s="18"/>
      <c r="M257" s="18"/>
    </row>
    <row r="258" spans="1:13" ht="25.5" customHeight="1">
      <c r="A258" s="18"/>
      <c r="B258" s="18"/>
      <c r="C258" s="18"/>
      <c r="D258" s="18"/>
      <c r="E258" s="18"/>
      <c r="F258" s="18"/>
      <c r="G258" s="18"/>
      <c r="H258" s="18"/>
      <c r="I258" s="18"/>
      <c r="J258" s="18"/>
      <c r="K258" s="18"/>
      <c r="L258" s="18"/>
      <c r="M258" s="18"/>
    </row>
    <row r="259" spans="1:13" ht="25.5" customHeight="1">
      <c r="A259" s="18"/>
      <c r="B259" s="18"/>
      <c r="C259" s="18"/>
      <c r="D259" s="18"/>
      <c r="E259" s="18"/>
      <c r="F259" s="18"/>
      <c r="G259" s="18"/>
      <c r="H259" s="18"/>
      <c r="I259" s="18"/>
      <c r="J259" s="18"/>
      <c r="K259" s="18"/>
      <c r="L259" s="18"/>
      <c r="M259" s="18"/>
    </row>
    <row r="260" spans="1:13" ht="25.5" customHeight="1">
      <c r="A260" s="18"/>
      <c r="B260" s="18"/>
      <c r="C260" s="18"/>
      <c r="D260" s="18"/>
      <c r="E260" s="18"/>
      <c r="F260" s="18"/>
      <c r="G260" s="18"/>
      <c r="H260" s="18"/>
      <c r="I260" s="18"/>
      <c r="J260" s="18"/>
      <c r="K260" s="18"/>
      <c r="L260" s="18"/>
      <c r="M260" s="18"/>
    </row>
    <row r="261" spans="1:13" ht="25.5" customHeight="1">
      <c r="A261" s="18"/>
      <c r="B261" s="18"/>
      <c r="C261" s="18"/>
      <c r="D261" s="18"/>
      <c r="E261" s="18"/>
      <c r="F261" s="18"/>
      <c r="G261" s="18"/>
      <c r="H261" s="18"/>
      <c r="I261" s="18"/>
      <c r="J261" s="18"/>
      <c r="K261" s="18"/>
      <c r="L261" s="18"/>
      <c r="M261" s="18"/>
    </row>
    <row r="262" spans="1:13" ht="25.5" customHeight="1">
      <c r="A262" s="18"/>
      <c r="B262" s="18"/>
      <c r="C262" s="18"/>
      <c r="D262" s="18"/>
      <c r="E262" s="18"/>
      <c r="F262" s="18"/>
      <c r="G262" s="18"/>
      <c r="H262" s="18"/>
      <c r="I262" s="18"/>
      <c r="J262" s="18"/>
      <c r="K262" s="18"/>
      <c r="L262" s="18"/>
      <c r="M262" s="18"/>
    </row>
    <row r="263" spans="1:13" ht="25.5" customHeight="1">
      <c r="A263" s="18"/>
      <c r="B263" s="18"/>
      <c r="C263" s="18"/>
      <c r="D263" s="18"/>
      <c r="E263" s="18"/>
      <c r="F263" s="18"/>
      <c r="G263" s="18"/>
      <c r="H263" s="18"/>
      <c r="I263" s="18"/>
      <c r="J263" s="18"/>
      <c r="K263" s="18"/>
      <c r="L263" s="18"/>
      <c r="M263" s="18"/>
    </row>
    <row r="264" spans="1:13" ht="25.5" customHeight="1">
      <c r="A264" s="18"/>
      <c r="B264" s="18"/>
      <c r="C264" s="18"/>
      <c r="D264" s="18"/>
      <c r="E264" s="18"/>
      <c r="F264" s="18"/>
      <c r="G264" s="18"/>
      <c r="H264" s="18"/>
      <c r="I264" s="18"/>
      <c r="J264" s="18"/>
      <c r="K264" s="18"/>
      <c r="L264" s="18"/>
      <c r="M264" s="18"/>
    </row>
    <row r="265" spans="1:13" ht="25.5" customHeight="1">
      <c r="A265" s="18"/>
      <c r="B265" s="18"/>
      <c r="C265" s="18"/>
      <c r="D265" s="18"/>
      <c r="E265" s="18"/>
      <c r="F265" s="18"/>
      <c r="G265" s="18"/>
      <c r="H265" s="18"/>
      <c r="I265" s="18"/>
      <c r="J265" s="18"/>
      <c r="K265" s="18"/>
      <c r="L265" s="18"/>
      <c r="M265" s="18"/>
    </row>
    <row r="266" spans="1:13" ht="25.5" customHeight="1">
      <c r="A266" s="18"/>
      <c r="B266" s="18"/>
      <c r="C266" s="18"/>
      <c r="D266" s="18"/>
      <c r="E266" s="18"/>
      <c r="F266" s="18"/>
      <c r="G266" s="18"/>
      <c r="H266" s="18"/>
      <c r="I266" s="18"/>
      <c r="J266" s="18"/>
      <c r="K266" s="18"/>
      <c r="L266" s="18"/>
      <c r="M266" s="18"/>
    </row>
    <row r="267" spans="1:13" ht="25.5" customHeight="1">
      <c r="A267" s="18"/>
      <c r="B267" s="18"/>
      <c r="C267" s="18"/>
      <c r="D267" s="18"/>
      <c r="E267" s="18"/>
      <c r="F267" s="18"/>
      <c r="G267" s="18"/>
      <c r="H267" s="18"/>
      <c r="I267" s="18"/>
      <c r="J267" s="18"/>
      <c r="K267" s="18"/>
      <c r="L267" s="18"/>
      <c r="M267" s="18"/>
    </row>
    <row r="268" spans="1:13" ht="25.5" customHeight="1">
      <c r="A268" s="18"/>
      <c r="B268" s="18"/>
      <c r="C268" s="18"/>
      <c r="D268" s="18"/>
      <c r="E268" s="18"/>
      <c r="F268" s="18"/>
      <c r="G268" s="18"/>
      <c r="H268" s="18"/>
      <c r="I268" s="18"/>
      <c r="J268" s="18"/>
      <c r="K268" s="18"/>
      <c r="L268" s="18"/>
      <c r="M268" s="18"/>
    </row>
    <row r="269" spans="1:13" ht="25.5" customHeight="1">
      <c r="A269" s="18"/>
      <c r="B269" s="18"/>
      <c r="C269" s="18"/>
      <c r="D269" s="18"/>
      <c r="E269" s="18"/>
      <c r="F269" s="18"/>
      <c r="G269" s="18"/>
      <c r="H269" s="18"/>
      <c r="I269" s="18"/>
      <c r="J269" s="18"/>
      <c r="K269" s="18"/>
      <c r="L269" s="18"/>
      <c r="M269" s="18"/>
    </row>
    <row r="270" spans="1:13" ht="25.5" customHeight="1">
      <c r="A270" s="18"/>
      <c r="B270" s="18"/>
      <c r="C270" s="18"/>
      <c r="D270" s="18"/>
      <c r="E270" s="18"/>
      <c r="F270" s="18"/>
      <c r="G270" s="18"/>
      <c r="H270" s="18"/>
      <c r="I270" s="18"/>
      <c r="J270" s="18"/>
      <c r="K270" s="18"/>
      <c r="L270" s="18"/>
      <c r="M270" s="18"/>
    </row>
    <row r="271" spans="1:13" ht="25.5" customHeight="1">
      <c r="A271" s="18"/>
      <c r="B271" s="18"/>
      <c r="C271" s="18"/>
      <c r="D271" s="18"/>
      <c r="E271" s="18"/>
      <c r="F271" s="18"/>
      <c r="G271" s="18"/>
      <c r="H271" s="18"/>
      <c r="I271" s="18"/>
      <c r="J271" s="18"/>
      <c r="K271" s="18"/>
      <c r="L271" s="18"/>
      <c r="M271" s="18"/>
    </row>
    <row r="272" spans="1:13" ht="25.5" customHeight="1">
      <c r="A272" s="18"/>
      <c r="B272" s="18"/>
      <c r="C272" s="18"/>
      <c r="D272" s="18"/>
      <c r="E272" s="18"/>
      <c r="F272" s="18"/>
      <c r="G272" s="18"/>
      <c r="H272" s="18"/>
      <c r="I272" s="18"/>
      <c r="J272" s="18"/>
      <c r="K272" s="18"/>
      <c r="L272" s="18"/>
      <c r="M272" s="18"/>
    </row>
    <row r="273" spans="1:13" ht="25.5" customHeight="1">
      <c r="A273" s="18"/>
      <c r="B273" s="18"/>
      <c r="C273" s="18"/>
      <c r="D273" s="18"/>
      <c r="E273" s="18"/>
      <c r="F273" s="18"/>
      <c r="G273" s="18"/>
      <c r="H273" s="18"/>
      <c r="I273" s="18"/>
      <c r="J273" s="18"/>
      <c r="K273" s="18"/>
      <c r="L273" s="18"/>
      <c r="M273" s="18"/>
    </row>
    <row r="274" spans="1:13" ht="25.5" customHeight="1">
      <c r="A274" s="18"/>
      <c r="B274" s="18"/>
      <c r="C274" s="18"/>
      <c r="D274" s="18"/>
      <c r="E274" s="18"/>
      <c r="F274" s="18"/>
      <c r="G274" s="18"/>
      <c r="H274" s="18"/>
      <c r="I274" s="18"/>
      <c r="J274" s="18"/>
      <c r="K274" s="18"/>
      <c r="L274" s="18"/>
      <c r="M274" s="18"/>
    </row>
    <row r="275" spans="1:13" ht="25.5" customHeight="1">
      <c r="A275" s="18"/>
      <c r="B275" s="18"/>
      <c r="C275" s="18"/>
      <c r="D275" s="18"/>
      <c r="E275" s="18"/>
      <c r="F275" s="18"/>
      <c r="G275" s="18"/>
      <c r="H275" s="18"/>
      <c r="I275" s="18"/>
      <c r="J275" s="18"/>
      <c r="K275" s="18"/>
      <c r="L275" s="18"/>
      <c r="M275" s="18"/>
    </row>
    <row r="276" spans="1:13" ht="25.5" customHeight="1">
      <c r="A276" s="18"/>
      <c r="B276" s="18"/>
      <c r="C276" s="18"/>
      <c r="D276" s="18"/>
      <c r="E276" s="18"/>
      <c r="F276" s="18"/>
      <c r="G276" s="18"/>
      <c r="H276" s="18"/>
      <c r="I276" s="18"/>
      <c r="J276" s="18"/>
      <c r="K276" s="18"/>
      <c r="L276" s="18"/>
      <c r="M276" s="18"/>
    </row>
    <row r="277" spans="1:13" ht="25.5" customHeight="1">
      <c r="A277" s="18"/>
      <c r="B277" s="18"/>
      <c r="C277" s="18"/>
      <c r="D277" s="18"/>
      <c r="E277" s="18"/>
      <c r="F277" s="18"/>
      <c r="G277" s="18"/>
      <c r="H277" s="18"/>
      <c r="I277" s="18"/>
      <c r="J277" s="18"/>
      <c r="K277" s="18"/>
      <c r="L277" s="18"/>
      <c r="M277" s="18"/>
    </row>
    <row r="278" spans="1:13" ht="25.5" customHeight="1">
      <c r="A278" s="18"/>
      <c r="B278" s="18"/>
      <c r="C278" s="18"/>
      <c r="D278" s="18"/>
      <c r="E278" s="18"/>
      <c r="F278" s="18"/>
      <c r="G278" s="18"/>
      <c r="H278" s="18"/>
      <c r="I278" s="18"/>
      <c r="J278" s="18"/>
      <c r="K278" s="18"/>
      <c r="L278" s="18"/>
      <c r="M278" s="18"/>
    </row>
    <row r="279" spans="1:13" ht="25.5" customHeight="1">
      <c r="A279" s="18"/>
      <c r="B279" s="18"/>
      <c r="C279" s="18"/>
      <c r="D279" s="18"/>
      <c r="E279" s="18"/>
      <c r="F279" s="18"/>
      <c r="G279" s="18"/>
      <c r="H279" s="18"/>
      <c r="I279" s="18"/>
      <c r="J279" s="18"/>
      <c r="K279" s="18"/>
      <c r="L279" s="18"/>
      <c r="M279" s="18"/>
    </row>
    <row r="280" spans="1:13" ht="25.5" customHeight="1">
      <c r="A280" s="18"/>
      <c r="B280" s="18"/>
      <c r="C280" s="18"/>
      <c r="D280" s="18"/>
      <c r="E280" s="18"/>
      <c r="F280" s="18"/>
      <c r="G280" s="18"/>
      <c r="H280" s="18"/>
      <c r="I280" s="18"/>
      <c r="J280" s="18"/>
      <c r="K280" s="18"/>
      <c r="L280" s="18"/>
      <c r="M280" s="18"/>
    </row>
    <row r="281" spans="1:13" ht="25.5" customHeight="1">
      <c r="A281" s="18"/>
      <c r="B281" s="18"/>
      <c r="C281" s="18"/>
      <c r="D281" s="18"/>
      <c r="E281" s="18"/>
      <c r="F281" s="18"/>
      <c r="G281" s="18"/>
      <c r="H281" s="18"/>
      <c r="I281" s="18"/>
      <c r="J281" s="18"/>
      <c r="K281" s="18"/>
      <c r="L281" s="18"/>
      <c r="M281" s="18"/>
    </row>
    <row r="282" spans="1:13" ht="25.5" customHeight="1">
      <c r="A282" s="18"/>
      <c r="B282" s="18"/>
      <c r="C282" s="18"/>
      <c r="D282" s="18"/>
      <c r="E282" s="18"/>
      <c r="F282" s="18"/>
      <c r="G282" s="18"/>
      <c r="H282" s="18"/>
      <c r="I282" s="18"/>
      <c r="J282" s="18"/>
      <c r="K282" s="18"/>
      <c r="L282" s="18"/>
      <c r="M282" s="18"/>
    </row>
    <row r="283" spans="1:13" ht="25.5" customHeight="1">
      <c r="A283" s="18"/>
      <c r="B283" s="18"/>
      <c r="C283" s="18"/>
      <c r="D283" s="18"/>
      <c r="E283" s="18"/>
      <c r="F283" s="18"/>
      <c r="G283" s="18"/>
      <c r="H283" s="18"/>
      <c r="I283" s="18"/>
      <c r="J283" s="18"/>
      <c r="K283" s="18"/>
      <c r="L283" s="18"/>
      <c r="M283" s="18"/>
    </row>
    <row r="284" spans="1:13" ht="25.5" customHeight="1">
      <c r="A284" s="18"/>
      <c r="B284" s="18"/>
      <c r="C284" s="18"/>
      <c r="D284" s="18"/>
      <c r="E284" s="18"/>
      <c r="F284" s="18"/>
      <c r="G284" s="18"/>
      <c r="H284" s="18"/>
      <c r="I284" s="18"/>
      <c r="J284" s="18"/>
      <c r="K284" s="18"/>
      <c r="L284" s="18"/>
      <c r="M284" s="18"/>
    </row>
    <row r="285" spans="1:13" ht="25.5" customHeight="1">
      <c r="A285" s="18"/>
      <c r="B285" s="18"/>
      <c r="C285" s="18"/>
      <c r="D285" s="18"/>
      <c r="E285" s="18"/>
      <c r="F285" s="18"/>
      <c r="G285" s="18"/>
      <c r="H285" s="18"/>
      <c r="I285" s="18"/>
      <c r="J285" s="18"/>
      <c r="K285" s="18"/>
      <c r="L285" s="18"/>
      <c r="M285" s="18"/>
    </row>
    <row r="286" spans="1:13" ht="25.5" customHeight="1">
      <c r="A286" s="18"/>
      <c r="B286" s="18"/>
      <c r="C286" s="18"/>
      <c r="D286" s="18"/>
      <c r="E286" s="18"/>
      <c r="F286" s="18"/>
      <c r="G286" s="18"/>
      <c r="H286" s="18"/>
      <c r="I286" s="18"/>
      <c r="J286" s="18"/>
      <c r="K286" s="18"/>
      <c r="L286" s="18"/>
      <c r="M286" s="18"/>
    </row>
    <row r="287" spans="1:13" ht="25.5" customHeight="1">
      <c r="A287" s="18"/>
      <c r="B287" s="18"/>
      <c r="C287" s="18"/>
      <c r="D287" s="18"/>
      <c r="E287" s="18"/>
      <c r="F287" s="18"/>
      <c r="G287" s="18"/>
      <c r="H287" s="18"/>
      <c r="I287" s="18"/>
      <c r="J287" s="18"/>
      <c r="K287" s="18"/>
      <c r="L287" s="18"/>
      <c r="M287" s="18"/>
    </row>
    <row r="288" spans="1:13" ht="25.5" customHeight="1">
      <c r="A288" s="18"/>
      <c r="B288" s="18"/>
      <c r="C288" s="18"/>
      <c r="D288" s="18"/>
      <c r="E288" s="18"/>
      <c r="F288" s="18"/>
      <c r="G288" s="18"/>
      <c r="H288" s="18"/>
      <c r="I288" s="18"/>
      <c r="J288" s="18"/>
      <c r="K288" s="18"/>
      <c r="L288" s="18"/>
      <c r="M288" s="18"/>
    </row>
    <row r="289" spans="1:13" ht="25.5" customHeight="1">
      <c r="A289" s="18"/>
      <c r="B289" s="18"/>
      <c r="C289" s="18"/>
      <c r="D289" s="18"/>
      <c r="E289" s="18"/>
      <c r="F289" s="18"/>
      <c r="G289" s="18"/>
      <c r="H289" s="18"/>
      <c r="I289" s="18"/>
      <c r="J289" s="18"/>
      <c r="K289" s="18"/>
      <c r="L289" s="18"/>
      <c r="M289" s="18"/>
    </row>
    <row r="290" spans="1:13" ht="25.5" customHeight="1">
      <c r="A290" s="18"/>
      <c r="B290" s="18"/>
      <c r="C290" s="18"/>
      <c r="D290" s="18"/>
      <c r="E290" s="18"/>
      <c r="F290" s="18"/>
      <c r="G290" s="18"/>
      <c r="H290" s="18"/>
      <c r="I290" s="18"/>
      <c r="J290" s="18"/>
      <c r="K290" s="18"/>
      <c r="L290" s="18"/>
      <c r="M290" s="18"/>
    </row>
    <row r="291" spans="1:13" ht="25.5" customHeight="1">
      <c r="A291" s="18"/>
      <c r="B291" s="18"/>
      <c r="C291" s="18"/>
      <c r="D291" s="18"/>
      <c r="E291" s="18"/>
      <c r="F291" s="18"/>
      <c r="G291" s="18"/>
      <c r="H291" s="18"/>
      <c r="I291" s="18"/>
      <c r="J291" s="18"/>
      <c r="K291" s="18"/>
      <c r="L291" s="18"/>
      <c r="M291" s="18"/>
    </row>
    <row r="292" spans="1:13" ht="25.5" customHeight="1">
      <c r="A292" s="18"/>
      <c r="B292" s="18"/>
      <c r="C292" s="18"/>
      <c r="D292" s="18"/>
      <c r="E292" s="18"/>
      <c r="F292" s="18"/>
      <c r="G292" s="18"/>
      <c r="H292" s="18"/>
      <c r="I292" s="18"/>
      <c r="J292" s="18"/>
      <c r="K292" s="18"/>
      <c r="L292" s="18"/>
      <c r="M292" s="18"/>
    </row>
    <row r="293" spans="1:13" ht="25.5" customHeight="1">
      <c r="A293" s="18"/>
      <c r="B293" s="18"/>
      <c r="C293" s="18"/>
      <c r="D293" s="18"/>
      <c r="E293" s="18"/>
      <c r="F293" s="18"/>
      <c r="G293" s="18"/>
      <c r="H293" s="18"/>
      <c r="I293" s="18"/>
      <c r="J293" s="18"/>
      <c r="K293" s="18"/>
      <c r="L293" s="18"/>
      <c r="M293" s="18"/>
    </row>
    <row r="294" spans="1:13" ht="25.5" customHeight="1">
      <c r="A294" s="18"/>
      <c r="B294" s="18"/>
      <c r="C294" s="18"/>
      <c r="D294" s="18"/>
      <c r="E294" s="18"/>
      <c r="F294" s="18"/>
      <c r="G294" s="18"/>
      <c r="H294" s="18"/>
      <c r="I294" s="18"/>
      <c r="J294" s="18"/>
      <c r="K294" s="18"/>
      <c r="L294" s="18"/>
      <c r="M294" s="18"/>
    </row>
    <row r="295" spans="1:13" ht="25.5" customHeight="1">
      <c r="A295" s="18"/>
      <c r="B295" s="18"/>
      <c r="C295" s="18"/>
      <c r="D295" s="18"/>
      <c r="E295" s="18"/>
      <c r="F295" s="18"/>
      <c r="G295" s="18"/>
      <c r="H295" s="18"/>
      <c r="I295" s="18"/>
      <c r="J295" s="18"/>
      <c r="K295" s="18"/>
      <c r="L295" s="18"/>
      <c r="M295" s="18"/>
    </row>
    <row r="296" spans="1:13" ht="25.5" customHeight="1">
      <c r="A296" s="18"/>
      <c r="B296" s="18"/>
      <c r="C296" s="18"/>
      <c r="D296" s="18"/>
      <c r="E296" s="18"/>
      <c r="F296" s="18"/>
      <c r="G296" s="18"/>
      <c r="H296" s="18"/>
      <c r="I296" s="18"/>
      <c r="J296" s="18"/>
      <c r="K296" s="18"/>
      <c r="L296" s="18"/>
      <c r="M296" s="18"/>
    </row>
    <row r="297" spans="1:13" ht="25.5" customHeight="1">
      <c r="A297" s="18"/>
      <c r="B297" s="18"/>
      <c r="C297" s="18"/>
      <c r="D297" s="18"/>
      <c r="E297" s="18"/>
      <c r="F297" s="18"/>
      <c r="G297" s="18"/>
      <c r="H297" s="18"/>
      <c r="I297" s="18"/>
      <c r="J297" s="18"/>
      <c r="K297" s="18"/>
      <c r="L297" s="18"/>
      <c r="M297" s="18"/>
    </row>
    <row r="298" spans="1:13" ht="25.5" customHeight="1">
      <c r="A298" s="18"/>
      <c r="B298" s="18"/>
      <c r="C298" s="18"/>
      <c r="D298" s="18"/>
      <c r="E298" s="18"/>
      <c r="F298" s="18"/>
      <c r="G298" s="18"/>
      <c r="H298" s="18"/>
      <c r="I298" s="18"/>
      <c r="J298" s="18"/>
      <c r="K298" s="18"/>
      <c r="L298" s="18"/>
      <c r="M298" s="18"/>
    </row>
    <row r="299" spans="1:13" ht="25.5" customHeight="1">
      <c r="A299" s="18"/>
      <c r="B299" s="18"/>
      <c r="C299" s="18"/>
      <c r="D299" s="18"/>
      <c r="E299" s="18"/>
      <c r="F299" s="18"/>
      <c r="G299" s="18"/>
      <c r="H299" s="18"/>
      <c r="I299" s="18"/>
      <c r="J299" s="18"/>
      <c r="K299" s="18"/>
      <c r="L299" s="18"/>
      <c r="M299" s="18"/>
    </row>
    <row r="300" spans="1:13" ht="25.5" customHeight="1">
      <c r="A300" s="18"/>
      <c r="B300" s="18"/>
      <c r="C300" s="18"/>
      <c r="D300" s="18"/>
      <c r="E300" s="18"/>
      <c r="F300" s="18"/>
      <c r="G300" s="18"/>
      <c r="H300" s="18"/>
      <c r="I300" s="18"/>
      <c r="J300" s="18"/>
      <c r="K300" s="18"/>
      <c r="L300" s="18"/>
      <c r="M300" s="18"/>
    </row>
    <row r="301" spans="1:13" ht="25.5" customHeight="1">
      <c r="A301" s="18"/>
      <c r="B301" s="18"/>
      <c r="C301" s="18"/>
      <c r="D301" s="18"/>
      <c r="E301" s="18"/>
      <c r="F301" s="18"/>
      <c r="G301" s="18"/>
      <c r="H301" s="18"/>
      <c r="I301" s="18"/>
      <c r="J301" s="18"/>
      <c r="K301" s="18"/>
      <c r="L301" s="18"/>
      <c r="M301" s="18"/>
    </row>
    <row r="302" spans="1:13" ht="25.5" customHeight="1">
      <c r="A302" s="18"/>
      <c r="B302" s="18"/>
      <c r="C302" s="18"/>
      <c r="D302" s="18"/>
      <c r="E302" s="18"/>
      <c r="F302" s="18"/>
      <c r="G302" s="18"/>
      <c r="H302" s="18"/>
      <c r="I302" s="18"/>
      <c r="J302" s="18"/>
      <c r="K302" s="18"/>
      <c r="L302" s="18"/>
      <c r="M302" s="18"/>
    </row>
    <row r="303" spans="1:13" ht="25.5" customHeight="1">
      <c r="A303" s="18"/>
      <c r="B303" s="18"/>
      <c r="C303" s="18"/>
      <c r="D303" s="18"/>
      <c r="E303" s="18"/>
      <c r="F303" s="18"/>
      <c r="G303" s="18"/>
      <c r="H303" s="18"/>
      <c r="I303" s="18"/>
      <c r="J303" s="18"/>
      <c r="K303" s="18"/>
      <c r="L303" s="18"/>
      <c r="M303" s="18"/>
    </row>
    <row r="304" spans="1:13" ht="25.5" customHeight="1">
      <c r="A304" s="18"/>
      <c r="B304" s="18"/>
      <c r="C304" s="18"/>
      <c r="D304" s="18"/>
      <c r="E304" s="18"/>
      <c r="F304" s="18"/>
      <c r="G304" s="18"/>
      <c r="H304" s="18"/>
      <c r="I304" s="18"/>
      <c r="J304" s="18"/>
      <c r="K304" s="18"/>
      <c r="L304" s="18"/>
      <c r="M304" s="18"/>
    </row>
    <row r="305" spans="1:13" ht="25.5" customHeight="1">
      <c r="A305" s="18"/>
      <c r="B305" s="18"/>
      <c r="C305" s="18"/>
      <c r="D305" s="18"/>
      <c r="E305" s="18"/>
      <c r="F305" s="18"/>
      <c r="G305" s="18"/>
      <c r="H305" s="18"/>
      <c r="I305" s="18"/>
      <c r="J305" s="18"/>
      <c r="K305" s="18"/>
      <c r="L305" s="18"/>
      <c r="M305" s="18"/>
    </row>
    <row r="306" spans="1:13" ht="25.5" customHeight="1">
      <c r="A306" s="18"/>
      <c r="B306" s="18"/>
      <c r="C306" s="18"/>
      <c r="D306" s="18"/>
      <c r="E306" s="18"/>
      <c r="F306" s="18"/>
      <c r="G306" s="18"/>
      <c r="H306" s="18"/>
      <c r="I306" s="18"/>
      <c r="J306" s="18"/>
      <c r="K306" s="18"/>
      <c r="L306" s="18"/>
      <c r="M306" s="18"/>
    </row>
    <row r="307" spans="1:13" ht="25.5" customHeight="1">
      <c r="A307" s="18"/>
      <c r="B307" s="18"/>
      <c r="C307" s="18"/>
      <c r="D307" s="18"/>
      <c r="E307" s="18"/>
      <c r="F307" s="18"/>
      <c r="G307" s="18"/>
      <c r="H307" s="18"/>
      <c r="I307" s="18"/>
      <c r="J307" s="18"/>
      <c r="K307" s="18"/>
      <c r="L307" s="18"/>
      <c r="M307" s="18"/>
    </row>
    <row r="308" spans="1:13" ht="25.5" customHeight="1">
      <c r="A308" s="18"/>
      <c r="B308" s="18"/>
      <c r="C308" s="18"/>
      <c r="D308" s="18"/>
      <c r="E308" s="18"/>
      <c r="F308" s="18"/>
      <c r="G308" s="18"/>
      <c r="H308" s="18"/>
      <c r="I308" s="18"/>
      <c r="J308" s="18"/>
      <c r="K308" s="18"/>
      <c r="L308" s="18"/>
      <c r="M308" s="18"/>
    </row>
    <row r="309" spans="1:13" ht="25.5" customHeight="1">
      <c r="A309" s="18"/>
      <c r="B309" s="18"/>
      <c r="C309" s="18"/>
      <c r="D309" s="18"/>
      <c r="E309" s="18"/>
      <c r="F309" s="18"/>
      <c r="G309" s="18"/>
      <c r="H309" s="18"/>
      <c r="I309" s="18"/>
      <c r="J309" s="18"/>
      <c r="K309" s="18"/>
      <c r="L309" s="18"/>
      <c r="M309" s="18"/>
    </row>
    <row r="310" spans="1:13" ht="25.5" customHeight="1">
      <c r="A310" s="18"/>
      <c r="B310" s="18"/>
      <c r="C310" s="18"/>
      <c r="D310" s="18"/>
      <c r="E310" s="18"/>
      <c r="F310" s="18"/>
      <c r="G310" s="18"/>
      <c r="H310" s="18"/>
      <c r="I310" s="18"/>
      <c r="J310" s="18"/>
      <c r="K310" s="18"/>
      <c r="L310" s="18"/>
      <c r="M310" s="18"/>
    </row>
    <row r="311" spans="1:13" ht="25.5" customHeight="1">
      <c r="A311" s="18"/>
      <c r="B311" s="18"/>
      <c r="C311" s="18"/>
      <c r="D311" s="18"/>
      <c r="E311" s="18"/>
      <c r="F311" s="18"/>
      <c r="G311" s="18"/>
      <c r="H311" s="18"/>
      <c r="I311" s="18"/>
      <c r="J311" s="18"/>
      <c r="K311" s="18"/>
      <c r="L311" s="18"/>
      <c r="M311" s="18"/>
    </row>
    <row r="312" spans="1:13" ht="25.5" customHeight="1">
      <c r="A312" s="18"/>
      <c r="B312" s="18"/>
      <c r="C312" s="18"/>
      <c r="D312" s="18"/>
      <c r="E312" s="18"/>
      <c r="F312" s="18"/>
      <c r="G312" s="18"/>
      <c r="H312" s="18"/>
      <c r="I312" s="18"/>
      <c r="J312" s="18"/>
      <c r="K312" s="18"/>
      <c r="L312" s="18"/>
      <c r="M312" s="18"/>
    </row>
    <row r="313" spans="1:13" ht="25.5" customHeight="1">
      <c r="A313" s="18"/>
      <c r="B313" s="18"/>
      <c r="C313" s="18"/>
      <c r="D313" s="18"/>
      <c r="E313" s="18"/>
      <c r="F313" s="18"/>
      <c r="G313" s="18"/>
      <c r="H313" s="18"/>
      <c r="I313" s="18"/>
      <c r="J313" s="18"/>
      <c r="K313" s="18"/>
      <c r="L313" s="18"/>
      <c r="M313" s="18"/>
    </row>
    <row r="314" spans="1:13" ht="25.5" customHeight="1">
      <c r="A314" s="18"/>
      <c r="B314" s="18"/>
      <c r="C314" s="18"/>
      <c r="D314" s="18"/>
      <c r="E314" s="18"/>
      <c r="F314" s="18"/>
      <c r="G314" s="18"/>
      <c r="H314" s="18"/>
      <c r="I314" s="18"/>
      <c r="J314" s="18"/>
      <c r="K314" s="18"/>
      <c r="L314" s="18"/>
      <c r="M314" s="18"/>
    </row>
    <row r="315" spans="1:13" ht="25.5" customHeight="1">
      <c r="A315" s="18"/>
      <c r="B315" s="18"/>
      <c r="C315" s="18"/>
      <c r="D315" s="18"/>
      <c r="E315" s="18"/>
      <c r="F315" s="18"/>
      <c r="G315" s="18"/>
      <c r="H315" s="18"/>
      <c r="I315" s="18"/>
      <c r="J315" s="18"/>
      <c r="K315" s="18"/>
      <c r="L315" s="18"/>
      <c r="M315" s="18"/>
    </row>
    <row r="316" spans="1:13" ht="25.5" customHeight="1">
      <c r="A316" s="18"/>
      <c r="B316" s="18"/>
      <c r="C316" s="18"/>
      <c r="D316" s="18"/>
      <c r="E316" s="18"/>
      <c r="F316" s="18"/>
      <c r="G316" s="18"/>
      <c r="H316" s="18"/>
      <c r="I316" s="18"/>
      <c r="J316" s="18"/>
      <c r="K316" s="18"/>
      <c r="L316" s="18"/>
      <c r="M316" s="18"/>
    </row>
    <row r="317" spans="1:13" ht="25.5" customHeight="1">
      <c r="A317" s="18"/>
      <c r="B317" s="18"/>
      <c r="C317" s="18"/>
      <c r="D317" s="18"/>
      <c r="E317" s="18"/>
      <c r="F317" s="18"/>
      <c r="G317" s="18"/>
      <c r="H317" s="18"/>
      <c r="I317" s="18"/>
      <c r="J317" s="18"/>
      <c r="K317" s="18"/>
      <c r="L317" s="18"/>
      <c r="M317" s="18"/>
    </row>
    <row r="318" spans="1:13" ht="25.5" customHeight="1">
      <c r="A318" s="18"/>
      <c r="B318" s="18"/>
      <c r="C318" s="18"/>
      <c r="D318" s="18"/>
      <c r="E318" s="18"/>
      <c r="F318" s="18"/>
      <c r="G318" s="18"/>
      <c r="H318" s="18"/>
      <c r="I318" s="18"/>
      <c r="J318" s="18"/>
      <c r="K318" s="18"/>
      <c r="L318" s="18"/>
      <c r="M318" s="18"/>
    </row>
    <row r="319" spans="1:13" ht="25.5" customHeight="1">
      <c r="A319" s="18"/>
      <c r="B319" s="18"/>
      <c r="C319" s="18"/>
      <c r="D319" s="18"/>
      <c r="E319" s="18"/>
      <c r="F319" s="18"/>
      <c r="G319" s="18"/>
      <c r="H319" s="18"/>
      <c r="I319" s="18"/>
      <c r="J319" s="18"/>
      <c r="K319" s="18"/>
      <c r="L319" s="18"/>
      <c r="M319" s="18"/>
    </row>
    <row r="320" spans="1:13" ht="25.5" customHeight="1">
      <c r="A320" s="18"/>
      <c r="B320" s="18"/>
      <c r="C320" s="18"/>
      <c r="D320" s="18"/>
      <c r="E320" s="18"/>
      <c r="F320" s="18"/>
      <c r="G320" s="18"/>
      <c r="H320" s="18"/>
      <c r="I320" s="18"/>
      <c r="J320" s="18"/>
      <c r="K320" s="18"/>
      <c r="L320" s="18"/>
      <c r="M320" s="18"/>
    </row>
    <row r="321" spans="1:13" ht="25.5" customHeight="1">
      <c r="A321" s="18"/>
      <c r="B321" s="18"/>
      <c r="C321" s="18"/>
      <c r="D321" s="18"/>
      <c r="E321" s="18"/>
      <c r="F321" s="18"/>
      <c r="G321" s="18"/>
      <c r="H321" s="18"/>
      <c r="I321" s="18"/>
      <c r="J321" s="18"/>
      <c r="K321" s="18"/>
      <c r="L321" s="18"/>
      <c r="M321" s="18"/>
    </row>
    <row r="322" spans="1:13" ht="25.5" customHeight="1">
      <c r="A322" s="18"/>
      <c r="B322" s="18"/>
      <c r="C322" s="18"/>
      <c r="D322" s="18"/>
      <c r="E322" s="18"/>
      <c r="F322" s="18"/>
      <c r="G322" s="18"/>
      <c r="H322" s="18"/>
      <c r="I322" s="18"/>
      <c r="J322" s="18"/>
      <c r="K322" s="18"/>
      <c r="L322" s="18"/>
      <c r="M322" s="18"/>
    </row>
    <row r="323" spans="1:13" ht="25.5" customHeight="1">
      <c r="A323" s="18"/>
      <c r="B323" s="18"/>
      <c r="C323" s="18"/>
      <c r="D323" s="18"/>
      <c r="E323" s="18"/>
      <c r="F323" s="18"/>
      <c r="G323" s="18"/>
      <c r="H323" s="18"/>
      <c r="I323" s="18"/>
      <c r="J323" s="18"/>
      <c r="K323" s="18"/>
      <c r="L323" s="18"/>
      <c r="M323" s="18"/>
    </row>
    <row r="324" spans="1:13" ht="25.5" customHeight="1">
      <c r="A324" s="18"/>
      <c r="B324" s="18"/>
      <c r="C324" s="18"/>
      <c r="D324" s="18"/>
      <c r="E324" s="18"/>
      <c r="F324" s="18"/>
      <c r="G324" s="18"/>
      <c r="H324" s="18"/>
      <c r="I324" s="18"/>
      <c r="J324" s="18"/>
      <c r="K324" s="18"/>
      <c r="L324" s="18"/>
      <c r="M324" s="18"/>
    </row>
    <row r="325" spans="1:13" ht="25.5" customHeight="1">
      <c r="A325" s="18"/>
      <c r="B325" s="18"/>
      <c r="C325" s="18"/>
      <c r="D325" s="18"/>
      <c r="E325" s="18"/>
      <c r="F325" s="18"/>
      <c r="G325" s="18"/>
      <c r="H325" s="18"/>
      <c r="I325" s="18"/>
      <c r="J325" s="18"/>
      <c r="K325" s="18"/>
      <c r="L325" s="18"/>
      <c r="M325" s="18"/>
    </row>
    <row r="326" spans="1:13" ht="25.5" customHeight="1">
      <c r="A326" s="18"/>
      <c r="B326" s="18"/>
      <c r="C326" s="18"/>
      <c r="D326" s="18"/>
      <c r="E326" s="18"/>
      <c r="F326" s="18"/>
      <c r="G326" s="18"/>
      <c r="H326" s="18"/>
      <c r="I326" s="18"/>
      <c r="J326" s="18"/>
      <c r="K326" s="18"/>
      <c r="L326" s="18"/>
      <c r="M326" s="18"/>
    </row>
    <row r="327" spans="1:13" ht="25.5" customHeight="1">
      <c r="A327" s="18"/>
      <c r="B327" s="18"/>
      <c r="C327" s="18"/>
      <c r="D327" s="18"/>
      <c r="E327" s="18"/>
      <c r="F327" s="18"/>
      <c r="G327" s="18"/>
      <c r="H327" s="18"/>
      <c r="I327" s="18"/>
      <c r="J327" s="18"/>
      <c r="K327" s="18"/>
      <c r="L327" s="18"/>
      <c r="M327" s="18"/>
    </row>
    <row r="328" spans="1:13" ht="25.5" customHeight="1">
      <c r="A328" s="18"/>
      <c r="B328" s="18"/>
      <c r="C328" s="18"/>
      <c r="D328" s="18"/>
      <c r="E328" s="18"/>
      <c r="F328" s="18"/>
      <c r="G328" s="18"/>
      <c r="H328" s="18"/>
      <c r="I328" s="18"/>
      <c r="J328" s="18"/>
      <c r="K328" s="18"/>
      <c r="L328" s="18"/>
      <c r="M328" s="18"/>
    </row>
    <row r="329" spans="1:13" ht="25.5" customHeight="1">
      <c r="A329" s="18"/>
      <c r="B329" s="18"/>
      <c r="C329" s="18"/>
      <c r="D329" s="18"/>
      <c r="E329" s="18"/>
      <c r="F329" s="18"/>
      <c r="G329" s="18"/>
      <c r="H329" s="18"/>
      <c r="I329" s="18"/>
      <c r="J329" s="18"/>
      <c r="K329" s="18"/>
      <c r="L329" s="18"/>
      <c r="M329" s="18"/>
    </row>
    <row r="330" spans="1:13" ht="25.5" customHeight="1">
      <c r="A330" s="18"/>
      <c r="B330" s="18"/>
      <c r="C330" s="18"/>
      <c r="D330" s="18"/>
      <c r="E330" s="18"/>
      <c r="F330" s="18"/>
      <c r="G330" s="18"/>
      <c r="H330" s="18"/>
      <c r="I330" s="18"/>
      <c r="J330" s="18"/>
      <c r="K330" s="18"/>
      <c r="L330" s="18"/>
      <c r="M330" s="18"/>
    </row>
    <row r="331" spans="1:13" ht="25.5" customHeight="1">
      <c r="A331" s="18"/>
      <c r="B331" s="18"/>
      <c r="C331" s="18"/>
      <c r="D331" s="18"/>
      <c r="E331" s="18"/>
      <c r="F331" s="18"/>
      <c r="G331" s="18"/>
      <c r="H331" s="18"/>
      <c r="I331" s="18"/>
      <c r="J331" s="18"/>
      <c r="K331" s="18"/>
      <c r="L331" s="18"/>
      <c r="M331" s="18"/>
    </row>
    <row r="332" spans="1:13" ht="25.5" customHeight="1">
      <c r="A332" s="18"/>
      <c r="B332" s="18"/>
      <c r="C332" s="18"/>
      <c r="D332" s="18"/>
      <c r="E332" s="18"/>
      <c r="F332" s="18"/>
      <c r="G332" s="18"/>
      <c r="H332" s="18"/>
      <c r="I332" s="18"/>
      <c r="J332" s="18"/>
      <c r="K332" s="18"/>
      <c r="L332" s="18"/>
      <c r="M332" s="18"/>
    </row>
    <row r="333" spans="1:13" ht="25.5" customHeight="1">
      <c r="A333" s="18"/>
      <c r="B333" s="18"/>
      <c r="C333" s="18"/>
      <c r="D333" s="18"/>
      <c r="E333" s="18"/>
      <c r="F333" s="18"/>
      <c r="G333" s="18"/>
      <c r="H333" s="18"/>
      <c r="I333" s="18"/>
      <c r="J333" s="18"/>
      <c r="K333" s="18"/>
      <c r="L333" s="18"/>
      <c r="M333" s="18"/>
    </row>
    <row r="334" spans="1:13" ht="25.5" customHeight="1">
      <c r="A334" s="18"/>
      <c r="B334" s="18"/>
      <c r="C334" s="18"/>
      <c r="D334" s="18"/>
      <c r="E334" s="18"/>
      <c r="F334" s="18"/>
      <c r="G334" s="18"/>
      <c r="H334" s="18"/>
      <c r="I334" s="18"/>
      <c r="J334" s="18"/>
      <c r="K334" s="18"/>
      <c r="L334" s="18"/>
      <c r="M334" s="18"/>
    </row>
    <row r="335" spans="1:13" ht="25.5" customHeight="1">
      <c r="A335" s="18"/>
      <c r="B335" s="18"/>
      <c r="C335" s="18"/>
      <c r="D335" s="18"/>
      <c r="E335" s="18"/>
      <c r="F335" s="18"/>
      <c r="G335" s="18"/>
      <c r="H335" s="18"/>
      <c r="I335" s="18"/>
      <c r="J335" s="18"/>
      <c r="K335" s="18"/>
      <c r="L335" s="18"/>
      <c r="M335" s="18"/>
    </row>
    <row r="336" spans="1:13" ht="25.5" customHeight="1">
      <c r="A336" s="18"/>
      <c r="B336" s="18"/>
      <c r="C336" s="18"/>
      <c r="D336" s="18"/>
      <c r="E336" s="18"/>
      <c r="F336" s="18"/>
      <c r="G336" s="18"/>
      <c r="H336" s="18"/>
      <c r="I336" s="18"/>
      <c r="J336" s="18"/>
      <c r="K336" s="18"/>
      <c r="L336" s="18"/>
      <c r="M336" s="18"/>
    </row>
    <row r="337" spans="1:13" ht="25.5" customHeight="1">
      <c r="A337" s="18"/>
      <c r="B337" s="18"/>
      <c r="C337" s="18"/>
      <c r="D337" s="18"/>
      <c r="E337" s="18"/>
      <c r="F337" s="18"/>
      <c r="G337" s="18"/>
      <c r="H337" s="18"/>
      <c r="I337" s="18"/>
      <c r="J337" s="18"/>
      <c r="K337" s="18"/>
      <c r="L337" s="18"/>
      <c r="M337" s="18"/>
    </row>
    <row r="338" spans="1:13" ht="25.5" customHeight="1">
      <c r="A338" s="18"/>
      <c r="B338" s="18"/>
      <c r="C338" s="18"/>
      <c r="D338" s="18"/>
      <c r="E338" s="18"/>
      <c r="F338" s="18"/>
      <c r="G338" s="18"/>
      <c r="H338" s="18"/>
      <c r="I338" s="18"/>
      <c r="J338" s="18"/>
      <c r="K338" s="18"/>
      <c r="L338" s="18"/>
      <c r="M338" s="18"/>
    </row>
    <row r="339" spans="1:13" ht="25.5" customHeight="1">
      <c r="A339" s="18"/>
      <c r="B339" s="18"/>
      <c r="C339" s="18"/>
      <c r="D339" s="18"/>
      <c r="E339" s="18"/>
      <c r="F339" s="18"/>
      <c r="G339" s="18"/>
      <c r="H339" s="18"/>
      <c r="I339" s="18"/>
      <c r="J339" s="18"/>
      <c r="K339" s="18"/>
      <c r="L339" s="18"/>
      <c r="M339" s="18"/>
    </row>
    <row r="340" spans="1:13" ht="25.5" customHeight="1">
      <c r="A340" s="18"/>
      <c r="B340" s="18"/>
      <c r="C340" s="18"/>
      <c r="D340" s="18"/>
      <c r="E340" s="18"/>
      <c r="F340" s="18"/>
      <c r="G340" s="18"/>
      <c r="H340" s="18"/>
      <c r="I340" s="18"/>
      <c r="J340" s="18"/>
      <c r="K340" s="18"/>
      <c r="L340" s="18"/>
      <c r="M340" s="18"/>
    </row>
    <row r="341" spans="1:13" ht="25.5" customHeight="1">
      <c r="A341" s="18"/>
      <c r="B341" s="18"/>
      <c r="C341" s="18"/>
      <c r="D341" s="18"/>
      <c r="E341" s="18"/>
      <c r="F341" s="18"/>
      <c r="G341" s="18"/>
      <c r="H341" s="18"/>
      <c r="I341" s="18"/>
      <c r="J341" s="18"/>
      <c r="K341" s="18"/>
      <c r="L341" s="18"/>
      <c r="M341" s="18"/>
    </row>
    <row r="342" spans="1:13" ht="25.5" customHeight="1">
      <c r="A342" s="18"/>
      <c r="B342" s="18"/>
      <c r="C342" s="18"/>
      <c r="D342" s="18"/>
      <c r="E342" s="18"/>
      <c r="F342" s="18"/>
      <c r="G342" s="18"/>
      <c r="H342" s="18"/>
      <c r="I342" s="18"/>
      <c r="J342" s="18"/>
      <c r="K342" s="18"/>
      <c r="L342" s="18"/>
      <c r="M342" s="18"/>
    </row>
    <row r="343" spans="1:13" ht="25.5" customHeight="1">
      <c r="A343" s="18"/>
      <c r="B343" s="18"/>
      <c r="C343" s="18"/>
      <c r="D343" s="18"/>
      <c r="E343" s="18"/>
      <c r="F343" s="18"/>
      <c r="G343" s="18"/>
      <c r="H343" s="18"/>
      <c r="I343" s="18"/>
      <c r="J343" s="18"/>
      <c r="K343" s="18"/>
      <c r="L343" s="18"/>
      <c r="M343" s="18"/>
    </row>
    <row r="344" spans="1:13" ht="25.5" customHeight="1">
      <c r="A344" s="18"/>
      <c r="B344" s="18"/>
      <c r="C344" s="18"/>
      <c r="D344" s="18"/>
      <c r="E344" s="18"/>
      <c r="F344" s="18"/>
      <c r="G344" s="18"/>
      <c r="H344" s="18"/>
      <c r="I344" s="18"/>
      <c r="J344" s="18"/>
      <c r="K344" s="18"/>
      <c r="L344" s="18"/>
      <c r="M344" s="18"/>
    </row>
    <row r="345" spans="1:13" ht="25.5" customHeight="1">
      <c r="A345" s="18"/>
      <c r="B345" s="18"/>
      <c r="C345" s="18"/>
      <c r="D345" s="18"/>
      <c r="E345" s="18"/>
      <c r="F345" s="18"/>
      <c r="G345" s="18"/>
      <c r="H345" s="18"/>
      <c r="I345" s="18"/>
      <c r="J345" s="18"/>
      <c r="K345" s="18"/>
      <c r="L345" s="18"/>
      <c r="M345" s="18"/>
    </row>
    <row r="346" spans="1:13" ht="25.5" customHeight="1">
      <c r="A346" s="18"/>
      <c r="B346" s="18"/>
      <c r="C346" s="18"/>
      <c r="D346" s="18"/>
      <c r="E346" s="18"/>
      <c r="F346" s="18"/>
      <c r="G346" s="18"/>
      <c r="H346" s="18"/>
      <c r="I346" s="18"/>
      <c r="J346" s="18"/>
      <c r="K346" s="18"/>
      <c r="L346" s="18"/>
      <c r="M346" s="18"/>
    </row>
    <row r="347" spans="1:13" ht="25.5" customHeight="1">
      <c r="A347" s="18"/>
      <c r="B347" s="18"/>
      <c r="C347" s="18"/>
      <c r="D347" s="18"/>
      <c r="E347" s="18"/>
      <c r="F347" s="18"/>
      <c r="G347" s="18"/>
      <c r="H347" s="18"/>
      <c r="I347" s="18"/>
      <c r="J347" s="18"/>
      <c r="K347" s="18"/>
      <c r="L347" s="18"/>
      <c r="M347" s="18"/>
    </row>
    <row r="348" spans="1:13" ht="25.5" customHeight="1">
      <c r="A348" s="18"/>
      <c r="B348" s="18"/>
      <c r="C348" s="18"/>
      <c r="D348" s="18"/>
      <c r="E348" s="18"/>
      <c r="F348" s="18"/>
      <c r="G348" s="18"/>
      <c r="H348" s="18"/>
      <c r="I348" s="18"/>
      <c r="J348" s="18"/>
      <c r="K348" s="18"/>
      <c r="L348" s="18"/>
      <c r="M348" s="18"/>
    </row>
    <row r="349" spans="1:13" ht="25.5" customHeight="1">
      <c r="A349" s="18"/>
      <c r="B349" s="18"/>
      <c r="C349" s="18"/>
      <c r="D349" s="18"/>
      <c r="E349" s="18"/>
      <c r="F349" s="18"/>
      <c r="G349" s="18"/>
      <c r="H349" s="18"/>
      <c r="I349" s="18"/>
      <c r="J349" s="18"/>
      <c r="K349" s="18"/>
      <c r="L349" s="18"/>
      <c r="M349" s="18"/>
    </row>
    <row r="350" spans="1:13" ht="25.5" customHeight="1">
      <c r="A350" s="18"/>
      <c r="B350" s="18"/>
      <c r="C350" s="18"/>
      <c r="D350" s="18"/>
      <c r="E350" s="18"/>
      <c r="F350" s="18"/>
      <c r="G350" s="18"/>
      <c r="H350" s="18"/>
      <c r="I350" s="18"/>
      <c r="J350" s="18"/>
      <c r="K350" s="18"/>
      <c r="L350" s="18"/>
      <c r="M350" s="18"/>
    </row>
    <row r="351" spans="1:13" ht="25.5" customHeight="1">
      <c r="A351" s="18"/>
      <c r="B351" s="18"/>
      <c r="C351" s="18"/>
      <c r="D351" s="18"/>
      <c r="E351" s="18"/>
      <c r="F351" s="18"/>
      <c r="G351" s="18"/>
      <c r="H351" s="18"/>
      <c r="I351" s="18"/>
      <c r="J351" s="18"/>
      <c r="K351" s="18"/>
      <c r="L351" s="18"/>
      <c r="M351" s="18"/>
    </row>
    <row r="352" spans="1:13" ht="25.5" customHeight="1">
      <c r="A352" s="18"/>
      <c r="B352" s="18"/>
      <c r="C352" s="18"/>
      <c r="D352" s="18"/>
      <c r="E352" s="18"/>
      <c r="F352" s="18"/>
      <c r="G352" s="18"/>
      <c r="H352" s="18"/>
      <c r="I352" s="18"/>
      <c r="J352" s="18"/>
      <c r="K352" s="18"/>
      <c r="L352" s="18"/>
      <c r="M352" s="18"/>
    </row>
    <row r="353" spans="1:13" ht="25.5" customHeight="1">
      <c r="A353" s="18"/>
      <c r="B353" s="18"/>
      <c r="C353" s="18"/>
      <c r="D353" s="18"/>
      <c r="E353" s="18"/>
      <c r="F353" s="18"/>
      <c r="G353" s="18"/>
      <c r="H353" s="18"/>
      <c r="I353" s="18"/>
      <c r="J353" s="18"/>
      <c r="K353" s="18"/>
      <c r="L353" s="18"/>
      <c r="M353" s="18"/>
    </row>
    <row r="354" spans="1:13" ht="25.5" customHeight="1">
      <c r="A354" s="18"/>
      <c r="B354" s="18"/>
      <c r="C354" s="18"/>
      <c r="D354" s="18"/>
      <c r="E354" s="18"/>
      <c r="F354" s="18"/>
      <c r="G354" s="18"/>
      <c r="H354" s="18"/>
      <c r="I354" s="18"/>
      <c r="J354" s="18"/>
      <c r="K354" s="18"/>
      <c r="L354" s="18"/>
      <c r="M354" s="18"/>
    </row>
    <row r="355" spans="1:13" ht="25.5" customHeight="1">
      <c r="A355" s="18"/>
      <c r="B355" s="18"/>
      <c r="C355" s="18"/>
      <c r="D355" s="18"/>
      <c r="E355" s="18"/>
      <c r="F355" s="18"/>
      <c r="G355" s="18"/>
      <c r="H355" s="18"/>
      <c r="I355" s="18"/>
      <c r="J355" s="18"/>
      <c r="K355" s="18"/>
      <c r="L355" s="18"/>
      <c r="M355" s="18"/>
    </row>
    <row r="356" spans="1:13" ht="25.5" customHeight="1">
      <c r="A356" s="18"/>
      <c r="B356" s="18"/>
      <c r="C356" s="18"/>
      <c r="D356" s="18"/>
      <c r="E356" s="18"/>
      <c r="F356" s="18"/>
      <c r="G356" s="18"/>
      <c r="H356" s="18"/>
      <c r="I356" s="18"/>
      <c r="J356" s="18"/>
      <c r="K356" s="18"/>
      <c r="L356" s="18"/>
      <c r="M356" s="18"/>
    </row>
    <row r="357" spans="1:13" ht="25.5" customHeight="1">
      <c r="A357" s="18"/>
      <c r="B357" s="18"/>
      <c r="C357" s="18"/>
      <c r="D357" s="18"/>
      <c r="E357" s="18"/>
      <c r="F357" s="18"/>
      <c r="G357" s="18"/>
      <c r="H357" s="18"/>
      <c r="I357" s="18"/>
      <c r="J357" s="18"/>
      <c r="K357" s="18"/>
      <c r="L357" s="18"/>
      <c r="M357" s="18"/>
    </row>
    <row r="358" spans="1:13" ht="25.5" customHeight="1">
      <c r="A358" s="18"/>
      <c r="B358" s="18"/>
      <c r="C358" s="18"/>
      <c r="D358" s="18"/>
      <c r="E358" s="18"/>
      <c r="F358" s="18"/>
      <c r="G358" s="18"/>
      <c r="H358" s="18"/>
      <c r="I358" s="18"/>
      <c r="J358" s="18"/>
      <c r="K358" s="18"/>
      <c r="L358" s="18"/>
      <c r="M358" s="18"/>
    </row>
    <row r="359" spans="1:13" ht="25.5" customHeight="1">
      <c r="A359" s="18"/>
      <c r="B359" s="18"/>
      <c r="C359" s="18"/>
      <c r="D359" s="18"/>
      <c r="E359" s="18"/>
      <c r="F359" s="18"/>
      <c r="G359" s="18"/>
      <c r="H359" s="18"/>
      <c r="I359" s="18"/>
      <c r="J359" s="18"/>
      <c r="K359" s="18"/>
      <c r="L359" s="18"/>
      <c r="M359" s="18"/>
    </row>
    <row r="360" spans="1:13" ht="25.5" customHeight="1">
      <c r="A360" s="18"/>
      <c r="B360" s="18"/>
      <c r="C360" s="18"/>
      <c r="D360" s="18"/>
      <c r="E360" s="18"/>
      <c r="F360" s="18"/>
      <c r="G360" s="18"/>
      <c r="H360" s="18"/>
      <c r="I360" s="18"/>
      <c r="J360" s="18"/>
      <c r="K360" s="18"/>
      <c r="L360" s="18"/>
      <c r="M360" s="18"/>
    </row>
    <row r="361" spans="1:13" ht="25.5" customHeight="1">
      <c r="A361" s="18"/>
      <c r="B361" s="18"/>
      <c r="C361" s="18"/>
      <c r="D361" s="18"/>
      <c r="E361" s="18"/>
      <c r="F361" s="18"/>
      <c r="G361" s="18"/>
      <c r="H361" s="18"/>
      <c r="I361" s="18"/>
      <c r="J361" s="18"/>
      <c r="K361" s="18"/>
      <c r="L361" s="18"/>
      <c r="M361" s="18"/>
    </row>
    <row r="362" spans="1:13" ht="25.5" customHeight="1">
      <c r="A362" s="18"/>
      <c r="B362" s="18"/>
      <c r="C362" s="18"/>
      <c r="D362" s="18"/>
      <c r="E362" s="18"/>
      <c r="F362" s="18"/>
      <c r="G362" s="18"/>
      <c r="H362" s="18"/>
      <c r="I362" s="18"/>
      <c r="J362" s="18"/>
      <c r="K362" s="18"/>
      <c r="L362" s="18"/>
      <c r="M362" s="18"/>
    </row>
    <row r="363" spans="1:13" ht="25.5" customHeight="1">
      <c r="A363" s="18"/>
      <c r="B363" s="18"/>
      <c r="C363" s="18"/>
      <c r="D363" s="18"/>
      <c r="E363" s="18"/>
      <c r="F363" s="18"/>
      <c r="G363" s="18"/>
      <c r="H363" s="18"/>
      <c r="I363" s="18"/>
      <c r="J363" s="18"/>
      <c r="K363" s="18"/>
      <c r="L363" s="18"/>
      <c r="M363" s="18"/>
    </row>
    <row r="364" spans="1:13" ht="25.5" customHeight="1">
      <c r="A364" s="18"/>
      <c r="B364" s="18"/>
      <c r="C364" s="18"/>
      <c r="D364" s="18"/>
      <c r="E364" s="18"/>
      <c r="F364" s="18"/>
      <c r="G364" s="18"/>
      <c r="H364" s="18"/>
      <c r="I364" s="18"/>
      <c r="J364" s="18"/>
      <c r="K364" s="18"/>
      <c r="L364" s="18"/>
      <c r="M364" s="18"/>
    </row>
    <row r="365" spans="1:13" ht="25.5" customHeight="1">
      <c r="A365" s="18"/>
      <c r="B365" s="18"/>
      <c r="C365" s="18"/>
      <c r="D365" s="18"/>
      <c r="E365" s="18"/>
      <c r="F365" s="18"/>
      <c r="G365" s="18"/>
      <c r="H365" s="18"/>
      <c r="I365" s="18"/>
      <c r="J365" s="18"/>
      <c r="K365" s="18"/>
      <c r="L365" s="18"/>
      <c r="M365" s="18"/>
    </row>
    <row r="366" spans="1:13" ht="25.5" customHeight="1">
      <c r="A366" s="18"/>
      <c r="B366" s="18"/>
      <c r="C366" s="18"/>
      <c r="D366" s="18"/>
      <c r="E366" s="18"/>
      <c r="F366" s="18"/>
      <c r="G366" s="18"/>
      <c r="H366" s="18"/>
      <c r="I366" s="18"/>
      <c r="J366" s="18"/>
      <c r="K366" s="18"/>
      <c r="L366" s="18"/>
      <c r="M366" s="18"/>
    </row>
    <row r="367" spans="1:13" ht="25.5" customHeight="1">
      <c r="A367" s="18"/>
      <c r="B367" s="18"/>
      <c r="C367" s="18"/>
      <c r="D367" s="18"/>
      <c r="E367" s="18"/>
      <c r="F367" s="18"/>
      <c r="G367" s="18"/>
      <c r="H367" s="18"/>
      <c r="I367" s="18"/>
      <c r="J367" s="18"/>
      <c r="K367" s="18"/>
      <c r="L367" s="18"/>
      <c r="M367" s="18"/>
    </row>
    <row r="368" spans="1:13" ht="25.5" customHeight="1">
      <c r="A368" s="18"/>
      <c r="B368" s="18"/>
      <c r="C368" s="18"/>
      <c r="D368" s="18"/>
      <c r="E368" s="18"/>
      <c r="F368" s="18"/>
      <c r="G368" s="18"/>
      <c r="H368" s="18"/>
      <c r="I368" s="18"/>
      <c r="J368" s="18"/>
      <c r="K368" s="18"/>
      <c r="L368" s="18"/>
      <c r="M368" s="18"/>
    </row>
    <row r="369" spans="1:13" ht="25.5" customHeight="1">
      <c r="A369" s="18"/>
      <c r="B369" s="18"/>
      <c r="C369" s="18"/>
      <c r="D369" s="18"/>
      <c r="E369" s="18"/>
      <c r="F369" s="18"/>
      <c r="G369" s="18"/>
      <c r="H369" s="18"/>
      <c r="I369" s="18"/>
      <c r="J369" s="18"/>
      <c r="K369" s="18"/>
      <c r="L369" s="18"/>
      <c r="M369" s="18"/>
    </row>
    <row r="370" spans="1:13" ht="25.5" customHeight="1">
      <c r="A370" s="18"/>
      <c r="B370" s="18"/>
      <c r="C370" s="18"/>
      <c r="D370" s="18"/>
      <c r="E370" s="18"/>
      <c r="F370" s="18"/>
      <c r="G370" s="18"/>
      <c r="H370" s="18"/>
      <c r="I370" s="18"/>
      <c r="J370" s="18"/>
      <c r="K370" s="18"/>
      <c r="L370" s="18"/>
      <c r="M370" s="18"/>
    </row>
    <row r="371" spans="1:13" ht="25.5" customHeight="1">
      <c r="A371" s="18"/>
      <c r="B371" s="18"/>
      <c r="C371" s="18"/>
      <c r="D371" s="18"/>
      <c r="E371" s="18"/>
      <c r="F371" s="18"/>
      <c r="G371" s="18"/>
      <c r="H371" s="18"/>
      <c r="I371" s="18"/>
      <c r="J371" s="18"/>
      <c r="K371" s="18"/>
      <c r="L371" s="18"/>
      <c r="M371" s="18"/>
    </row>
    <row r="372" spans="1:13" ht="25.5" customHeight="1">
      <c r="A372" s="18"/>
      <c r="B372" s="18"/>
      <c r="C372" s="18"/>
      <c r="D372" s="18"/>
      <c r="E372" s="18"/>
      <c r="F372" s="18"/>
      <c r="G372" s="18"/>
      <c r="H372" s="18"/>
      <c r="I372" s="18"/>
      <c r="J372" s="18"/>
      <c r="K372" s="18"/>
      <c r="L372" s="18"/>
      <c r="M372" s="18"/>
    </row>
    <row r="373" spans="1:13" ht="25.5" customHeight="1">
      <c r="A373" s="18"/>
      <c r="B373" s="18"/>
      <c r="C373" s="18"/>
      <c r="D373" s="18"/>
      <c r="E373" s="18"/>
      <c r="F373" s="18"/>
      <c r="G373" s="18"/>
      <c r="H373" s="18"/>
      <c r="I373" s="18"/>
      <c r="J373" s="18"/>
      <c r="K373" s="18"/>
      <c r="L373" s="18"/>
      <c r="M373" s="18"/>
    </row>
    <row r="374" spans="1:13" ht="25.5" customHeight="1">
      <c r="A374" s="18"/>
      <c r="B374" s="18"/>
      <c r="C374" s="18"/>
      <c r="D374" s="18"/>
      <c r="E374" s="18"/>
      <c r="F374" s="18"/>
      <c r="G374" s="18"/>
      <c r="H374" s="18"/>
      <c r="I374" s="18"/>
      <c r="J374" s="18"/>
      <c r="K374" s="18"/>
      <c r="L374" s="18"/>
      <c r="M374" s="18"/>
    </row>
    <row r="375" spans="1:13" ht="25.5" customHeight="1">
      <c r="A375" s="18"/>
      <c r="B375" s="18"/>
      <c r="C375" s="18"/>
      <c r="D375" s="18"/>
      <c r="E375" s="18"/>
      <c r="F375" s="18"/>
      <c r="G375" s="18"/>
      <c r="H375" s="18"/>
      <c r="I375" s="18"/>
      <c r="J375" s="18"/>
      <c r="K375" s="18"/>
      <c r="L375" s="18"/>
      <c r="M375" s="18"/>
    </row>
    <row r="376" spans="1:13" ht="25.5" customHeight="1">
      <c r="A376" s="18"/>
      <c r="B376" s="18"/>
      <c r="C376" s="18"/>
      <c r="D376" s="18"/>
      <c r="E376" s="18"/>
      <c r="F376" s="18"/>
      <c r="G376" s="18"/>
      <c r="H376" s="18"/>
      <c r="I376" s="18"/>
      <c r="J376" s="18"/>
      <c r="K376" s="18"/>
      <c r="L376" s="18"/>
      <c r="M376" s="18"/>
    </row>
    <row r="377" spans="1:13" ht="25.5" customHeight="1">
      <c r="A377" s="18"/>
      <c r="B377" s="18"/>
      <c r="C377" s="18"/>
      <c r="D377" s="18"/>
      <c r="E377" s="18"/>
      <c r="F377" s="18"/>
      <c r="G377" s="18"/>
      <c r="H377" s="18"/>
      <c r="I377" s="18"/>
      <c r="J377" s="18"/>
      <c r="K377" s="18"/>
      <c r="L377" s="18"/>
      <c r="M377" s="18"/>
    </row>
    <row r="378" spans="1:13" ht="25.5" customHeight="1">
      <c r="A378" s="18"/>
      <c r="B378" s="18"/>
      <c r="C378" s="18"/>
      <c r="D378" s="18"/>
      <c r="E378" s="18"/>
      <c r="F378" s="18"/>
      <c r="G378" s="18"/>
      <c r="H378" s="18"/>
      <c r="I378" s="18"/>
      <c r="J378" s="18"/>
      <c r="K378" s="18"/>
      <c r="L378" s="18"/>
      <c r="M378" s="18"/>
    </row>
    <row r="379" spans="1:13" ht="25.5" customHeight="1">
      <c r="A379" s="18"/>
      <c r="B379" s="18"/>
      <c r="C379" s="18"/>
      <c r="D379" s="18"/>
      <c r="E379" s="18"/>
      <c r="F379" s="18"/>
      <c r="G379" s="18"/>
      <c r="H379" s="18"/>
      <c r="I379" s="18"/>
      <c r="J379" s="18"/>
      <c r="K379" s="18"/>
      <c r="L379" s="18"/>
      <c r="M379" s="18"/>
    </row>
    <row r="380" spans="1:13" ht="25.5" customHeight="1">
      <c r="A380" s="18"/>
      <c r="B380" s="18"/>
      <c r="C380" s="18"/>
      <c r="D380" s="18"/>
      <c r="E380" s="18"/>
      <c r="F380" s="18"/>
      <c r="G380" s="18"/>
      <c r="H380" s="18"/>
      <c r="I380" s="18"/>
      <c r="J380" s="18"/>
      <c r="K380" s="18"/>
      <c r="L380" s="18"/>
      <c r="M380" s="18"/>
    </row>
    <row r="381" spans="1:13" ht="25.5" customHeight="1">
      <c r="A381" s="18"/>
      <c r="B381" s="18"/>
      <c r="C381" s="18"/>
      <c r="D381" s="18"/>
      <c r="E381" s="18"/>
      <c r="F381" s="18"/>
      <c r="G381" s="18"/>
      <c r="H381" s="18"/>
      <c r="I381" s="18"/>
      <c r="J381" s="18"/>
      <c r="K381" s="18"/>
      <c r="L381" s="18"/>
      <c r="M381" s="18"/>
    </row>
    <row r="382" spans="1:13" ht="25.5" customHeight="1">
      <c r="A382" s="18"/>
      <c r="B382" s="18"/>
      <c r="C382" s="18"/>
      <c r="D382" s="18"/>
      <c r="E382" s="18"/>
      <c r="F382" s="18"/>
      <c r="G382" s="18"/>
      <c r="H382" s="18"/>
      <c r="I382" s="18"/>
      <c r="J382" s="18"/>
      <c r="K382" s="18"/>
      <c r="L382" s="18"/>
      <c r="M382" s="18"/>
    </row>
    <row r="383" spans="1:13" ht="25.5" customHeight="1">
      <c r="A383" s="18"/>
      <c r="B383" s="18"/>
      <c r="C383" s="18"/>
      <c r="D383" s="18"/>
      <c r="E383" s="18"/>
      <c r="F383" s="18"/>
      <c r="G383" s="18"/>
      <c r="H383" s="18"/>
      <c r="I383" s="18"/>
      <c r="J383" s="18"/>
      <c r="K383" s="18"/>
      <c r="L383" s="18"/>
      <c r="M383" s="18"/>
    </row>
    <row r="384" spans="1:13" ht="25.5" customHeight="1">
      <c r="A384" s="18"/>
      <c r="B384" s="18"/>
      <c r="C384" s="18"/>
      <c r="D384" s="18"/>
      <c r="E384" s="18"/>
      <c r="F384" s="18"/>
      <c r="G384" s="18"/>
      <c r="H384" s="18"/>
      <c r="I384" s="18"/>
      <c r="J384" s="18"/>
      <c r="K384" s="18"/>
      <c r="L384" s="18"/>
      <c r="M384" s="18"/>
    </row>
    <row r="385" spans="1:13" ht="25.5" customHeight="1">
      <c r="A385" s="18"/>
      <c r="B385" s="18"/>
      <c r="C385" s="18"/>
      <c r="D385" s="18"/>
      <c r="E385" s="18"/>
      <c r="F385" s="18"/>
      <c r="G385" s="18"/>
      <c r="H385" s="18"/>
      <c r="I385" s="18"/>
      <c r="J385" s="18"/>
      <c r="K385" s="18"/>
      <c r="L385" s="18"/>
      <c r="M385" s="18"/>
    </row>
    <row r="386" spans="1:13" ht="25.5" customHeight="1">
      <c r="A386" s="18"/>
      <c r="B386" s="18"/>
      <c r="C386" s="18"/>
      <c r="D386" s="18"/>
      <c r="E386" s="18"/>
      <c r="F386" s="18"/>
      <c r="G386" s="18"/>
      <c r="H386" s="18"/>
      <c r="I386" s="18"/>
      <c r="J386" s="18"/>
      <c r="K386" s="18"/>
      <c r="L386" s="18"/>
      <c r="M386" s="18"/>
    </row>
    <row r="387" spans="1:13" ht="25.5" customHeight="1">
      <c r="A387" s="18"/>
      <c r="B387" s="18"/>
      <c r="C387" s="18"/>
      <c r="D387" s="18"/>
      <c r="E387" s="18"/>
      <c r="F387" s="18"/>
      <c r="G387" s="18"/>
      <c r="H387" s="18"/>
      <c r="I387" s="18"/>
      <c r="J387" s="18"/>
      <c r="K387" s="18"/>
      <c r="L387" s="18"/>
      <c r="M387" s="18"/>
    </row>
    <row r="388" spans="1:13" ht="25.5" customHeight="1">
      <c r="A388" s="18"/>
      <c r="B388" s="18"/>
      <c r="C388" s="18"/>
      <c r="D388" s="18"/>
      <c r="E388" s="18"/>
      <c r="F388" s="18"/>
      <c r="G388" s="18"/>
      <c r="H388" s="18"/>
      <c r="I388" s="18"/>
      <c r="J388" s="18"/>
      <c r="K388" s="18"/>
      <c r="L388" s="18"/>
      <c r="M388" s="18"/>
    </row>
    <row r="389" spans="1:13" ht="25.5" customHeight="1">
      <c r="A389" s="18"/>
      <c r="B389" s="18"/>
      <c r="C389" s="18"/>
      <c r="D389" s="18"/>
      <c r="E389" s="18"/>
      <c r="F389" s="18"/>
      <c r="G389" s="18"/>
      <c r="H389" s="18"/>
      <c r="I389" s="18"/>
      <c r="J389" s="18"/>
      <c r="K389" s="18"/>
      <c r="L389" s="18"/>
      <c r="M389" s="18"/>
    </row>
    <row r="390" spans="1:13" ht="25.5" customHeight="1">
      <c r="A390" s="18"/>
      <c r="B390" s="18"/>
      <c r="C390" s="18"/>
      <c r="D390" s="18"/>
      <c r="E390" s="18"/>
      <c r="F390" s="18"/>
      <c r="G390" s="18"/>
      <c r="H390" s="18"/>
      <c r="I390" s="18"/>
      <c r="J390" s="18"/>
      <c r="K390" s="18"/>
      <c r="L390" s="18"/>
      <c r="M390" s="18"/>
    </row>
    <row r="391" spans="1:13" ht="25.5" customHeight="1">
      <c r="A391" s="18"/>
      <c r="B391" s="18"/>
      <c r="C391" s="18"/>
      <c r="D391" s="18"/>
      <c r="E391" s="18"/>
      <c r="F391" s="18"/>
      <c r="G391" s="18"/>
      <c r="H391" s="18"/>
      <c r="I391" s="18"/>
      <c r="J391" s="18"/>
      <c r="K391" s="18"/>
      <c r="L391" s="18"/>
      <c r="M391" s="18"/>
    </row>
    <row r="392" spans="1:13" ht="25.5" customHeight="1">
      <c r="A392" s="18"/>
      <c r="B392" s="18"/>
      <c r="C392" s="18"/>
      <c r="D392" s="18"/>
      <c r="E392" s="18"/>
      <c r="F392" s="18"/>
      <c r="G392" s="18"/>
      <c r="H392" s="18"/>
      <c r="I392" s="18"/>
      <c r="J392" s="18"/>
      <c r="K392" s="18"/>
      <c r="L392" s="18"/>
      <c r="M392" s="18"/>
    </row>
    <row r="393" spans="1:13" ht="25.5" customHeight="1">
      <c r="A393" s="18"/>
      <c r="B393" s="18"/>
      <c r="C393" s="18"/>
      <c r="D393" s="18"/>
      <c r="E393" s="18"/>
      <c r="F393" s="18"/>
      <c r="G393" s="18"/>
      <c r="H393" s="18"/>
      <c r="I393" s="18"/>
      <c r="J393" s="18"/>
      <c r="K393" s="18"/>
      <c r="L393" s="18"/>
      <c r="M393" s="18"/>
    </row>
    <row r="394" spans="1:13" ht="25.5" customHeight="1">
      <c r="A394" s="18"/>
      <c r="B394" s="18"/>
      <c r="C394" s="18"/>
      <c r="D394" s="18"/>
      <c r="E394" s="18"/>
      <c r="F394" s="18"/>
      <c r="G394" s="18"/>
      <c r="H394" s="18"/>
      <c r="I394" s="18"/>
      <c r="J394" s="18"/>
      <c r="K394" s="18"/>
      <c r="L394" s="18"/>
      <c r="M394" s="18"/>
    </row>
    <row r="395" spans="1:13" ht="25.5" customHeight="1">
      <c r="A395" s="18"/>
      <c r="B395" s="18"/>
      <c r="C395" s="18"/>
      <c r="D395" s="18"/>
      <c r="E395" s="18"/>
      <c r="F395" s="18"/>
      <c r="G395" s="18"/>
      <c r="H395" s="18"/>
      <c r="I395" s="18"/>
      <c r="J395" s="18"/>
      <c r="K395" s="18"/>
      <c r="L395" s="18"/>
      <c r="M395" s="18"/>
    </row>
    <row r="396" spans="1:13" ht="25.5" customHeight="1">
      <c r="A396" s="18"/>
      <c r="B396" s="18"/>
      <c r="C396" s="18"/>
      <c r="D396" s="18"/>
      <c r="E396" s="18"/>
      <c r="F396" s="18"/>
      <c r="G396" s="18"/>
      <c r="H396" s="18"/>
      <c r="I396" s="18"/>
      <c r="J396" s="18"/>
      <c r="K396" s="18"/>
      <c r="L396" s="18"/>
      <c r="M396" s="18"/>
    </row>
    <row r="397" spans="1:13" ht="25.5" customHeight="1">
      <c r="A397" s="18"/>
      <c r="B397" s="18"/>
      <c r="C397" s="18"/>
      <c r="D397" s="18"/>
      <c r="E397" s="18"/>
      <c r="F397" s="18"/>
      <c r="G397" s="18"/>
      <c r="H397" s="18"/>
      <c r="I397" s="18"/>
      <c r="J397" s="18"/>
      <c r="K397" s="18"/>
      <c r="L397" s="18"/>
      <c r="M397" s="18"/>
    </row>
    <row r="398" spans="1:13" ht="25.5" customHeight="1">
      <c r="A398" s="18"/>
      <c r="B398" s="18"/>
      <c r="C398" s="18"/>
      <c r="D398" s="18"/>
      <c r="E398" s="18"/>
      <c r="F398" s="18"/>
      <c r="G398" s="18"/>
      <c r="H398" s="18"/>
      <c r="I398" s="18"/>
      <c r="J398" s="18"/>
      <c r="K398" s="18"/>
      <c r="L398" s="18"/>
      <c r="M398" s="18"/>
    </row>
    <row r="399" spans="1:13" ht="25.5" customHeight="1">
      <c r="A399" s="18"/>
      <c r="B399" s="18"/>
      <c r="C399" s="18"/>
      <c r="D399" s="18"/>
      <c r="E399" s="18"/>
      <c r="F399" s="18"/>
      <c r="G399" s="18"/>
      <c r="H399" s="18"/>
      <c r="I399" s="18"/>
      <c r="J399" s="18"/>
      <c r="K399" s="18"/>
      <c r="L399" s="18"/>
      <c r="M399" s="18"/>
    </row>
    <row r="400" spans="1:13" ht="25.5" customHeight="1">
      <c r="A400" s="18"/>
      <c r="B400" s="18"/>
      <c r="C400" s="18"/>
      <c r="D400" s="18"/>
      <c r="E400" s="18"/>
      <c r="F400" s="18"/>
      <c r="G400" s="18"/>
      <c r="H400" s="18"/>
      <c r="I400" s="18"/>
      <c r="J400" s="18"/>
      <c r="K400" s="18"/>
      <c r="L400" s="18"/>
      <c r="M400" s="18"/>
    </row>
    <row r="401" spans="1:13" ht="25.5" customHeight="1">
      <c r="A401" s="18"/>
      <c r="B401" s="18"/>
      <c r="C401" s="18"/>
      <c r="D401" s="18"/>
      <c r="E401" s="18"/>
      <c r="F401" s="18"/>
      <c r="G401" s="18"/>
      <c r="H401" s="18"/>
      <c r="I401" s="18"/>
      <c r="J401" s="18"/>
      <c r="K401" s="18"/>
      <c r="L401" s="18"/>
      <c r="M401" s="18"/>
    </row>
    <row r="402" spans="1:13" ht="25.5" customHeight="1">
      <c r="A402" s="18"/>
      <c r="B402" s="18"/>
      <c r="C402" s="18"/>
      <c r="D402" s="18"/>
      <c r="E402" s="18"/>
      <c r="F402" s="18"/>
      <c r="G402" s="18"/>
      <c r="H402" s="18"/>
      <c r="I402" s="18"/>
      <c r="J402" s="18"/>
      <c r="K402" s="18"/>
      <c r="L402" s="18"/>
      <c r="M402" s="18"/>
    </row>
    <row r="403" spans="1:13" ht="25.5" customHeight="1">
      <c r="A403" s="18"/>
      <c r="B403" s="18"/>
      <c r="C403" s="18"/>
      <c r="D403" s="18"/>
      <c r="E403" s="18"/>
      <c r="F403" s="18"/>
      <c r="G403" s="18"/>
      <c r="H403" s="18"/>
      <c r="I403" s="18"/>
      <c r="J403" s="18"/>
      <c r="K403" s="18"/>
      <c r="L403" s="18"/>
      <c r="M403" s="18"/>
    </row>
    <row r="404" spans="1:13" ht="25.5" customHeight="1">
      <c r="A404" s="18"/>
      <c r="B404" s="18"/>
      <c r="C404" s="18"/>
      <c r="D404" s="18"/>
      <c r="E404" s="18"/>
      <c r="F404" s="18"/>
      <c r="G404" s="18"/>
      <c r="H404" s="18"/>
      <c r="I404" s="18"/>
      <c r="J404" s="18"/>
      <c r="K404" s="18"/>
      <c r="L404" s="18"/>
      <c r="M404" s="18"/>
    </row>
    <row r="405" spans="1:13" ht="25.5" customHeight="1">
      <c r="A405" s="18"/>
      <c r="B405" s="18"/>
      <c r="C405" s="18"/>
      <c r="D405" s="18"/>
      <c r="E405" s="18"/>
      <c r="F405" s="18"/>
      <c r="G405" s="18"/>
      <c r="H405" s="18"/>
      <c r="I405" s="18"/>
      <c r="J405" s="18"/>
      <c r="K405" s="18"/>
      <c r="L405" s="18"/>
      <c r="M405" s="18"/>
    </row>
    <row r="406" spans="1:13" ht="25.5" customHeight="1">
      <c r="A406" s="18"/>
      <c r="B406" s="18"/>
      <c r="C406" s="18"/>
      <c r="D406" s="18"/>
      <c r="E406" s="18"/>
      <c r="F406" s="18"/>
      <c r="G406" s="18"/>
      <c r="H406" s="18"/>
      <c r="I406" s="18"/>
      <c r="J406" s="18"/>
      <c r="K406" s="18"/>
      <c r="L406" s="18"/>
      <c r="M406" s="18"/>
    </row>
    <row r="407" spans="1:13" ht="25.5" customHeight="1">
      <c r="A407" s="18"/>
      <c r="B407" s="18"/>
      <c r="C407" s="18"/>
      <c r="D407" s="18"/>
      <c r="E407" s="18"/>
      <c r="F407" s="18"/>
      <c r="G407" s="18"/>
      <c r="H407" s="18"/>
      <c r="I407" s="18"/>
      <c r="J407" s="18"/>
      <c r="K407" s="18"/>
      <c r="L407" s="18"/>
      <c r="M407" s="18"/>
    </row>
    <row r="408" spans="1:13" ht="25.5" customHeight="1">
      <c r="A408" s="18"/>
      <c r="B408" s="18"/>
      <c r="C408" s="18"/>
      <c r="D408" s="18"/>
      <c r="E408" s="18"/>
      <c r="F408" s="18"/>
      <c r="G408" s="18"/>
      <c r="H408" s="18"/>
      <c r="I408" s="18"/>
      <c r="J408" s="18"/>
      <c r="K408" s="18"/>
      <c r="L408" s="18"/>
      <c r="M408" s="18"/>
    </row>
    <row r="409" spans="1:13" ht="25.5" customHeight="1">
      <c r="A409" s="18"/>
      <c r="B409" s="18"/>
      <c r="C409" s="18"/>
      <c r="D409" s="18"/>
      <c r="E409" s="18"/>
      <c r="F409" s="18"/>
      <c r="G409" s="18"/>
      <c r="H409" s="18"/>
      <c r="I409" s="18"/>
      <c r="J409" s="18"/>
      <c r="K409" s="18"/>
      <c r="L409" s="18"/>
      <c r="M409" s="18"/>
    </row>
    <row r="410" spans="1:13" ht="25.5" customHeight="1">
      <c r="A410" s="18"/>
      <c r="B410" s="18"/>
      <c r="C410" s="18"/>
      <c r="D410" s="18"/>
      <c r="E410" s="18"/>
      <c r="F410" s="18"/>
      <c r="G410" s="18"/>
      <c r="H410" s="18"/>
      <c r="I410" s="18"/>
      <c r="J410" s="18"/>
      <c r="K410" s="18"/>
      <c r="L410" s="18"/>
      <c r="M410" s="18"/>
    </row>
    <row r="411" spans="1:13" ht="25.5" customHeight="1">
      <c r="A411" s="18"/>
      <c r="B411" s="18"/>
      <c r="C411" s="18"/>
      <c r="D411" s="18"/>
      <c r="E411" s="18"/>
      <c r="F411" s="18"/>
      <c r="G411" s="18"/>
      <c r="H411" s="18"/>
      <c r="I411" s="18"/>
      <c r="J411" s="18"/>
      <c r="K411" s="18"/>
      <c r="L411" s="18"/>
      <c r="M411" s="18"/>
    </row>
    <row r="412" spans="1:13" ht="25.5" customHeight="1">
      <c r="A412" s="18"/>
      <c r="B412" s="18"/>
      <c r="C412" s="18"/>
      <c r="D412" s="18"/>
      <c r="E412" s="18"/>
      <c r="F412" s="18"/>
      <c r="G412" s="18"/>
      <c r="H412" s="18"/>
      <c r="I412" s="18"/>
      <c r="J412" s="18"/>
      <c r="K412" s="18"/>
      <c r="L412" s="18"/>
      <c r="M412" s="18"/>
    </row>
    <row r="413" spans="1:13" ht="25.5" customHeight="1">
      <c r="A413" s="18"/>
      <c r="B413" s="18"/>
      <c r="C413" s="18"/>
      <c r="D413" s="18"/>
      <c r="E413" s="18"/>
      <c r="F413" s="18"/>
      <c r="G413" s="18"/>
      <c r="H413" s="18"/>
      <c r="I413" s="18"/>
      <c r="J413" s="18"/>
      <c r="K413" s="18"/>
      <c r="L413" s="18"/>
      <c r="M413" s="18"/>
    </row>
    <row r="414" spans="1:13" ht="25.5" customHeight="1">
      <c r="A414" s="18"/>
      <c r="B414" s="18"/>
      <c r="C414" s="18"/>
      <c r="D414" s="18"/>
      <c r="E414" s="18"/>
      <c r="F414" s="18"/>
      <c r="G414" s="18"/>
      <c r="H414" s="18"/>
      <c r="I414" s="18"/>
      <c r="J414" s="18"/>
      <c r="K414" s="18"/>
      <c r="L414" s="18"/>
      <c r="M414" s="18"/>
    </row>
    <row r="415" spans="1:13" ht="25.5" customHeight="1">
      <c r="A415" s="18"/>
      <c r="B415" s="18"/>
      <c r="C415" s="18"/>
      <c r="D415" s="18"/>
      <c r="E415" s="18"/>
      <c r="F415" s="18"/>
      <c r="G415" s="18"/>
      <c r="H415" s="18"/>
      <c r="I415" s="18"/>
      <c r="J415" s="18"/>
      <c r="K415" s="18"/>
      <c r="L415" s="18"/>
      <c r="M415" s="18"/>
    </row>
    <row r="416" spans="1:13" ht="25.5" customHeight="1">
      <c r="A416" s="18"/>
      <c r="B416" s="18"/>
      <c r="C416" s="18"/>
      <c r="D416" s="18"/>
      <c r="E416" s="18"/>
      <c r="F416" s="18"/>
      <c r="G416" s="18"/>
      <c r="H416" s="18"/>
      <c r="I416" s="18"/>
      <c r="J416" s="18"/>
      <c r="K416" s="18"/>
      <c r="L416" s="18"/>
      <c r="M416" s="18"/>
    </row>
    <row r="417" spans="1:13" ht="25.5" customHeight="1">
      <c r="A417" s="18"/>
      <c r="B417" s="18"/>
      <c r="C417" s="18"/>
      <c r="D417" s="18"/>
      <c r="E417" s="18"/>
      <c r="F417" s="18"/>
      <c r="G417" s="18"/>
      <c r="H417" s="18"/>
      <c r="I417" s="18"/>
      <c r="J417" s="18"/>
      <c r="K417" s="18"/>
      <c r="L417" s="18"/>
      <c r="M417" s="18"/>
    </row>
    <row r="418" spans="1:13" ht="25.5" customHeight="1">
      <c r="A418" s="18"/>
      <c r="B418" s="18"/>
      <c r="C418" s="18"/>
      <c r="D418" s="18"/>
      <c r="E418" s="18"/>
      <c r="F418" s="18"/>
      <c r="G418" s="18"/>
      <c r="H418" s="18"/>
      <c r="I418" s="18"/>
      <c r="J418" s="18"/>
      <c r="K418" s="18"/>
      <c r="L418" s="18"/>
      <c r="M418" s="18"/>
    </row>
    <row r="419" spans="1:13" ht="25.5" customHeight="1">
      <c r="A419" s="18"/>
      <c r="B419" s="18"/>
      <c r="C419" s="18"/>
      <c r="D419" s="18"/>
      <c r="E419" s="18"/>
      <c r="F419" s="18"/>
      <c r="G419" s="18"/>
      <c r="H419" s="18"/>
      <c r="I419" s="18"/>
      <c r="J419" s="18"/>
      <c r="K419" s="18"/>
      <c r="L419" s="18"/>
      <c r="M419" s="18"/>
    </row>
    <row r="420" spans="1:13" ht="25.5" customHeight="1">
      <c r="A420" s="18"/>
      <c r="B420" s="18"/>
      <c r="C420" s="18"/>
      <c r="D420" s="18"/>
      <c r="E420" s="18"/>
      <c r="F420" s="18"/>
      <c r="G420" s="18"/>
      <c r="H420" s="18"/>
      <c r="I420" s="18"/>
      <c r="J420" s="18"/>
      <c r="K420" s="18"/>
      <c r="L420" s="18"/>
      <c r="M420" s="18"/>
    </row>
    <row r="421" spans="1:13" ht="25.5" customHeight="1">
      <c r="A421" s="18"/>
      <c r="B421" s="18"/>
      <c r="C421" s="18"/>
      <c r="D421" s="18"/>
      <c r="E421" s="18"/>
      <c r="F421" s="18"/>
      <c r="G421" s="18"/>
      <c r="H421" s="18"/>
      <c r="I421" s="18"/>
      <c r="J421" s="18"/>
      <c r="K421" s="18"/>
      <c r="L421" s="18"/>
      <c r="M421" s="18"/>
    </row>
    <row r="422" spans="1:13" ht="25.5" customHeight="1">
      <c r="A422" s="18"/>
      <c r="B422" s="18"/>
      <c r="C422" s="18"/>
      <c r="D422" s="18"/>
      <c r="E422" s="18"/>
      <c r="F422" s="18"/>
      <c r="G422" s="18"/>
      <c r="H422" s="18"/>
      <c r="I422" s="18"/>
      <c r="J422" s="18"/>
      <c r="K422" s="18"/>
      <c r="L422" s="18"/>
      <c r="M422" s="18"/>
    </row>
    <row r="423" spans="1:13" ht="25.5" customHeight="1">
      <c r="A423" s="18"/>
      <c r="B423" s="18"/>
      <c r="C423" s="18"/>
      <c r="D423" s="18"/>
      <c r="E423" s="18"/>
      <c r="F423" s="18"/>
      <c r="G423" s="18"/>
      <c r="H423" s="18"/>
      <c r="I423" s="18"/>
      <c r="J423" s="18"/>
      <c r="K423" s="18"/>
      <c r="L423" s="18"/>
      <c r="M423" s="18"/>
    </row>
    <row r="424" spans="1:13" ht="25.5" customHeight="1">
      <c r="A424" s="18"/>
      <c r="B424" s="18"/>
      <c r="C424" s="18"/>
      <c r="D424" s="18"/>
      <c r="E424" s="18"/>
      <c r="F424" s="18"/>
      <c r="G424" s="18"/>
      <c r="H424" s="18"/>
      <c r="I424" s="18"/>
      <c r="J424" s="18"/>
      <c r="K424" s="18"/>
      <c r="L424" s="18"/>
      <c r="M424" s="18"/>
    </row>
    <row r="425" spans="1:13" ht="25.5" customHeight="1">
      <c r="A425" s="18"/>
      <c r="B425" s="18"/>
      <c r="C425" s="18"/>
      <c r="D425" s="18"/>
      <c r="E425" s="18"/>
      <c r="F425" s="18"/>
      <c r="G425" s="18"/>
      <c r="H425" s="18"/>
      <c r="I425" s="18"/>
      <c r="J425" s="18"/>
      <c r="K425" s="18"/>
      <c r="L425" s="18"/>
      <c r="M425" s="18"/>
    </row>
    <row r="426" spans="1:13" ht="25.5" customHeight="1">
      <c r="A426" s="18"/>
      <c r="B426" s="18"/>
      <c r="C426" s="18"/>
      <c r="D426" s="18"/>
      <c r="E426" s="18"/>
      <c r="F426" s="18"/>
      <c r="G426" s="18"/>
      <c r="H426" s="18"/>
      <c r="I426" s="18"/>
      <c r="J426" s="18"/>
      <c r="K426" s="18"/>
      <c r="L426" s="18"/>
      <c r="M426" s="18"/>
    </row>
    <row r="427" spans="1:13" ht="25.5" customHeight="1">
      <c r="A427" s="18"/>
      <c r="B427" s="18"/>
      <c r="C427" s="18"/>
      <c r="D427" s="18"/>
      <c r="E427" s="18"/>
      <c r="F427" s="18"/>
      <c r="G427" s="18"/>
      <c r="H427" s="18"/>
      <c r="I427" s="18"/>
      <c r="J427" s="18"/>
      <c r="K427" s="18"/>
      <c r="L427" s="18"/>
      <c r="M427" s="18"/>
    </row>
    <row r="428" spans="1:13" ht="25.5" customHeight="1">
      <c r="A428" s="18"/>
      <c r="B428" s="18"/>
      <c r="C428" s="18"/>
      <c r="D428" s="18"/>
      <c r="E428" s="18"/>
      <c r="F428" s="18"/>
      <c r="G428" s="18"/>
      <c r="H428" s="18"/>
      <c r="I428" s="18"/>
      <c r="J428" s="18"/>
      <c r="K428" s="18"/>
      <c r="L428" s="18"/>
      <c r="M428" s="18"/>
    </row>
    <row r="429" spans="1:13" ht="25.5" customHeight="1">
      <c r="A429" s="18"/>
      <c r="B429" s="18"/>
      <c r="C429" s="18"/>
      <c r="D429" s="18"/>
      <c r="E429" s="18"/>
      <c r="F429" s="18"/>
      <c r="G429" s="18"/>
      <c r="H429" s="18"/>
      <c r="I429" s="18"/>
      <c r="J429" s="18"/>
      <c r="K429" s="18"/>
      <c r="L429" s="18"/>
      <c r="M429" s="18"/>
    </row>
    <row r="430" spans="1:13" ht="25.5" customHeight="1">
      <c r="A430" s="18"/>
      <c r="B430" s="18"/>
      <c r="C430" s="18"/>
      <c r="D430" s="18"/>
      <c r="E430" s="18"/>
      <c r="F430" s="18"/>
      <c r="G430" s="18"/>
      <c r="H430" s="18"/>
      <c r="I430" s="18"/>
      <c r="J430" s="18"/>
      <c r="K430" s="18"/>
      <c r="L430" s="18"/>
      <c r="M430" s="18"/>
    </row>
    <row r="431" spans="1:13" ht="25.5" customHeight="1">
      <c r="A431" s="18"/>
      <c r="B431" s="18"/>
      <c r="C431" s="18"/>
      <c r="D431" s="18"/>
      <c r="E431" s="18"/>
      <c r="F431" s="18"/>
      <c r="G431" s="18"/>
      <c r="H431" s="18"/>
      <c r="I431" s="18"/>
      <c r="J431" s="18"/>
      <c r="K431" s="18"/>
      <c r="L431" s="18"/>
      <c r="M431" s="18"/>
    </row>
    <row r="432" spans="1:13" ht="25.5" customHeight="1">
      <c r="A432" s="18"/>
      <c r="B432" s="18"/>
      <c r="C432" s="18"/>
      <c r="D432" s="18"/>
      <c r="E432" s="18"/>
      <c r="F432" s="18"/>
      <c r="G432" s="18"/>
      <c r="H432" s="18"/>
      <c r="I432" s="18"/>
      <c r="J432" s="18"/>
      <c r="K432" s="18"/>
      <c r="L432" s="18"/>
      <c r="M432" s="18"/>
    </row>
    <row r="433" spans="1:13" ht="25.5" customHeight="1">
      <c r="A433" s="18"/>
      <c r="B433" s="18"/>
      <c r="C433" s="18"/>
      <c r="D433" s="18"/>
      <c r="E433" s="18"/>
      <c r="F433" s="18"/>
      <c r="G433" s="18"/>
      <c r="H433" s="18"/>
      <c r="I433" s="18"/>
      <c r="J433" s="18"/>
      <c r="K433" s="18"/>
      <c r="L433" s="18"/>
      <c r="M433" s="18"/>
    </row>
    <row r="434" spans="1:13" ht="25.5" customHeight="1">
      <c r="A434" s="18"/>
      <c r="B434" s="18"/>
      <c r="C434" s="18"/>
      <c r="D434" s="18"/>
      <c r="E434" s="18"/>
      <c r="F434" s="18"/>
      <c r="G434" s="18"/>
      <c r="H434" s="18"/>
      <c r="I434" s="18"/>
      <c r="J434" s="18"/>
      <c r="K434" s="18"/>
      <c r="L434" s="18"/>
      <c r="M434" s="18"/>
    </row>
    <row r="435" spans="1:13" ht="25.5" customHeight="1">
      <c r="A435" s="18"/>
      <c r="B435" s="18"/>
      <c r="C435" s="18"/>
      <c r="D435" s="18"/>
      <c r="E435" s="18"/>
      <c r="F435" s="18"/>
      <c r="G435" s="18"/>
      <c r="H435" s="18"/>
      <c r="I435" s="18"/>
      <c r="J435" s="18"/>
      <c r="K435" s="18"/>
      <c r="L435" s="18"/>
      <c r="M435" s="18"/>
    </row>
    <row r="436" spans="1:13" ht="25.5" customHeight="1">
      <c r="A436" s="18"/>
      <c r="B436" s="18"/>
      <c r="C436" s="18"/>
      <c r="D436" s="18"/>
      <c r="E436" s="18"/>
      <c r="F436" s="18"/>
      <c r="G436" s="18"/>
      <c r="H436" s="18"/>
      <c r="I436" s="18"/>
      <c r="J436" s="18"/>
      <c r="K436" s="18"/>
      <c r="L436" s="18"/>
      <c r="M436" s="18"/>
    </row>
    <row r="437" spans="1:13" ht="25.5" customHeight="1">
      <c r="A437" s="18"/>
      <c r="B437" s="18"/>
      <c r="C437" s="18"/>
      <c r="D437" s="18"/>
      <c r="E437" s="18"/>
      <c r="F437" s="18"/>
      <c r="G437" s="18"/>
      <c r="H437" s="18"/>
      <c r="I437" s="18"/>
      <c r="J437" s="18"/>
      <c r="K437" s="18"/>
      <c r="L437" s="18"/>
      <c r="M437" s="18"/>
    </row>
    <row r="438" spans="1:13" ht="25.5" customHeight="1">
      <c r="A438" s="18"/>
      <c r="B438" s="18"/>
      <c r="C438" s="18"/>
      <c r="D438" s="18"/>
      <c r="E438" s="18"/>
      <c r="F438" s="18"/>
      <c r="G438" s="18"/>
      <c r="H438" s="18"/>
      <c r="I438" s="18"/>
      <c r="J438" s="18"/>
      <c r="K438" s="18"/>
      <c r="L438" s="18"/>
      <c r="M438" s="18"/>
    </row>
    <row r="439" spans="1:13" ht="25.5" customHeight="1">
      <c r="A439" s="18"/>
      <c r="B439" s="18"/>
      <c r="C439" s="18"/>
      <c r="D439" s="18"/>
      <c r="E439" s="18"/>
      <c r="F439" s="18"/>
      <c r="G439" s="18"/>
      <c r="H439" s="18"/>
      <c r="I439" s="18"/>
      <c r="J439" s="18"/>
      <c r="K439" s="18"/>
      <c r="L439" s="18"/>
      <c r="M439" s="18"/>
    </row>
    <row r="440" spans="1:13" ht="25.5" customHeight="1">
      <c r="A440" s="18"/>
      <c r="B440" s="18"/>
      <c r="C440" s="18"/>
      <c r="D440" s="18"/>
      <c r="E440" s="18"/>
      <c r="F440" s="18"/>
      <c r="G440" s="18"/>
      <c r="H440" s="18"/>
      <c r="I440" s="18"/>
      <c r="J440" s="18"/>
      <c r="K440" s="18"/>
      <c r="L440" s="18"/>
      <c r="M440" s="18"/>
    </row>
    <row r="441" spans="1:13" ht="25.5" customHeight="1">
      <c r="A441" s="18"/>
      <c r="B441" s="18"/>
      <c r="C441" s="18"/>
      <c r="D441" s="18"/>
      <c r="E441" s="18"/>
      <c r="F441" s="18"/>
      <c r="G441" s="18"/>
      <c r="H441" s="18"/>
      <c r="I441" s="18"/>
      <c r="J441" s="18"/>
      <c r="K441" s="18"/>
      <c r="L441" s="18"/>
      <c r="M441" s="18"/>
    </row>
    <row r="442" spans="1:13" ht="25.5" customHeight="1">
      <c r="A442" s="18"/>
      <c r="B442" s="18"/>
      <c r="C442" s="18"/>
      <c r="D442" s="18"/>
      <c r="E442" s="18"/>
      <c r="F442" s="18"/>
      <c r="G442" s="18"/>
      <c r="H442" s="18"/>
      <c r="I442" s="18"/>
      <c r="J442" s="18"/>
      <c r="K442" s="18"/>
      <c r="L442" s="18"/>
      <c r="M442" s="18"/>
    </row>
    <row r="443" spans="1:13" ht="25.5" customHeight="1">
      <c r="A443" s="18"/>
      <c r="B443" s="18"/>
      <c r="C443" s="18"/>
      <c r="D443" s="18"/>
      <c r="E443" s="18"/>
      <c r="F443" s="18"/>
      <c r="G443" s="18"/>
      <c r="H443" s="18"/>
      <c r="I443" s="18"/>
      <c r="J443" s="18"/>
      <c r="K443" s="18"/>
      <c r="L443" s="18"/>
      <c r="M443" s="18"/>
    </row>
    <row r="444" spans="1:13" ht="25.5" customHeight="1">
      <c r="A444" s="18"/>
      <c r="B444" s="18"/>
      <c r="C444" s="18"/>
      <c r="D444" s="18"/>
      <c r="E444" s="18"/>
      <c r="F444" s="18"/>
      <c r="G444" s="18"/>
      <c r="H444" s="18"/>
      <c r="I444" s="18"/>
      <c r="J444" s="18"/>
      <c r="K444" s="18"/>
      <c r="L444" s="18"/>
      <c r="M444" s="18"/>
    </row>
    <row r="445" spans="1:13" ht="25.5" customHeight="1">
      <c r="A445" s="18"/>
      <c r="B445" s="18"/>
      <c r="C445" s="18"/>
      <c r="D445" s="18"/>
      <c r="E445" s="18"/>
      <c r="F445" s="18"/>
      <c r="G445" s="18"/>
      <c r="H445" s="18"/>
      <c r="I445" s="18"/>
      <c r="J445" s="18"/>
      <c r="K445" s="18"/>
      <c r="L445" s="18"/>
      <c r="M445" s="18"/>
    </row>
    <row r="446" spans="1:13" ht="25.5" customHeight="1">
      <c r="A446" s="18"/>
      <c r="B446" s="18"/>
      <c r="C446" s="18"/>
      <c r="D446" s="18"/>
      <c r="E446" s="18"/>
      <c r="F446" s="18"/>
      <c r="G446" s="18"/>
      <c r="H446" s="18"/>
      <c r="I446" s="18"/>
      <c r="J446" s="18"/>
      <c r="K446" s="18"/>
      <c r="L446" s="18"/>
      <c r="M446" s="18"/>
    </row>
    <row r="447" spans="1:13" ht="25.5" customHeight="1">
      <c r="A447" s="18"/>
      <c r="B447" s="18"/>
      <c r="C447" s="18"/>
      <c r="D447" s="18"/>
      <c r="E447" s="18"/>
      <c r="F447" s="18"/>
      <c r="G447" s="18"/>
      <c r="H447" s="18"/>
      <c r="I447" s="18"/>
      <c r="J447" s="18"/>
      <c r="K447" s="18"/>
      <c r="L447" s="18"/>
      <c r="M447" s="18"/>
    </row>
    <row r="448" spans="1:13" ht="25.5" customHeight="1">
      <c r="A448" s="18"/>
      <c r="B448" s="18"/>
      <c r="C448" s="18"/>
      <c r="D448" s="18"/>
      <c r="E448" s="18"/>
      <c r="F448" s="18"/>
      <c r="G448" s="18"/>
      <c r="H448" s="18"/>
      <c r="I448" s="18"/>
      <c r="J448" s="18"/>
      <c r="K448" s="18"/>
      <c r="L448" s="18"/>
      <c r="M448" s="18"/>
    </row>
    <row r="449" spans="1:13" ht="25.5" customHeight="1">
      <c r="A449" s="18"/>
      <c r="B449" s="18"/>
      <c r="C449" s="18"/>
      <c r="D449" s="18"/>
      <c r="E449" s="18"/>
      <c r="F449" s="18"/>
      <c r="G449" s="18"/>
      <c r="H449" s="18"/>
      <c r="I449" s="18"/>
      <c r="J449" s="18"/>
      <c r="K449" s="18"/>
      <c r="L449" s="18"/>
      <c r="M449" s="18"/>
    </row>
    <row r="450" spans="1:13" ht="25.5" customHeight="1">
      <c r="A450" s="18"/>
      <c r="B450" s="18"/>
      <c r="C450" s="18"/>
      <c r="D450" s="18"/>
      <c r="E450" s="18"/>
      <c r="F450" s="18"/>
      <c r="G450" s="18"/>
      <c r="H450" s="18"/>
      <c r="I450" s="18"/>
      <c r="J450" s="18"/>
      <c r="K450" s="18"/>
      <c r="L450" s="18"/>
      <c r="M450" s="18"/>
    </row>
    <row r="451" spans="1:13" ht="25.5" customHeight="1">
      <c r="A451" s="18"/>
      <c r="B451" s="18"/>
      <c r="C451" s="18"/>
      <c r="D451" s="18"/>
      <c r="E451" s="18"/>
      <c r="F451" s="18"/>
      <c r="G451" s="18"/>
      <c r="H451" s="18"/>
      <c r="I451" s="18"/>
      <c r="J451" s="18"/>
      <c r="K451" s="18"/>
      <c r="L451" s="18"/>
      <c r="M451" s="18"/>
    </row>
    <row r="452" spans="1:13" ht="25.5" customHeight="1">
      <c r="A452" s="18"/>
      <c r="B452" s="18"/>
      <c r="C452" s="18"/>
      <c r="D452" s="18"/>
      <c r="E452" s="18"/>
      <c r="F452" s="18"/>
      <c r="G452" s="18"/>
      <c r="H452" s="18"/>
      <c r="I452" s="18"/>
      <c r="J452" s="18"/>
      <c r="K452" s="18"/>
      <c r="L452" s="18"/>
      <c r="M452" s="18"/>
    </row>
    <row r="453" spans="1:13" ht="25.5" customHeight="1">
      <c r="A453" s="18"/>
      <c r="B453" s="18"/>
      <c r="C453" s="18"/>
      <c r="D453" s="18"/>
      <c r="E453" s="18"/>
      <c r="F453" s="18"/>
      <c r="G453" s="18"/>
      <c r="H453" s="18"/>
      <c r="I453" s="18"/>
      <c r="J453" s="18"/>
      <c r="K453" s="18"/>
      <c r="L453" s="18"/>
      <c r="M453" s="18"/>
    </row>
    <row r="454" spans="1:13" ht="25.5" customHeight="1">
      <c r="A454" s="18"/>
      <c r="B454" s="18"/>
      <c r="C454" s="18"/>
      <c r="D454" s="18"/>
      <c r="E454" s="18"/>
      <c r="F454" s="18"/>
      <c r="G454" s="18"/>
      <c r="H454" s="18"/>
      <c r="I454" s="18"/>
      <c r="J454" s="18"/>
      <c r="K454" s="18"/>
      <c r="L454" s="18"/>
      <c r="M454" s="18"/>
    </row>
    <row r="455" spans="1:13" ht="25.5" customHeight="1">
      <c r="A455" s="18"/>
      <c r="B455" s="18"/>
      <c r="C455" s="18"/>
      <c r="D455" s="18"/>
      <c r="E455" s="18"/>
      <c r="F455" s="18"/>
      <c r="G455" s="18"/>
      <c r="H455" s="18"/>
      <c r="I455" s="18"/>
      <c r="J455" s="18"/>
      <c r="K455" s="18"/>
      <c r="L455" s="18"/>
      <c r="M455" s="18"/>
    </row>
    <row r="456" spans="1:13" ht="25.5" customHeight="1">
      <c r="A456" s="18"/>
      <c r="B456" s="18"/>
      <c r="C456" s="18"/>
      <c r="D456" s="18"/>
      <c r="E456" s="18"/>
      <c r="F456" s="18"/>
      <c r="G456" s="18"/>
      <c r="H456" s="18"/>
      <c r="I456" s="18"/>
      <c r="J456" s="18"/>
      <c r="K456" s="18"/>
      <c r="L456" s="18"/>
      <c r="M456" s="18"/>
    </row>
    <row r="457" spans="1:13" ht="25.5" customHeight="1">
      <c r="A457" s="18"/>
      <c r="B457" s="18"/>
      <c r="C457" s="18"/>
      <c r="D457" s="18"/>
      <c r="E457" s="18"/>
      <c r="F457" s="18"/>
      <c r="G457" s="18"/>
      <c r="H457" s="18"/>
      <c r="I457" s="18"/>
      <c r="J457" s="18"/>
      <c r="K457" s="18"/>
      <c r="L457" s="18"/>
      <c r="M457" s="18"/>
    </row>
    <row r="458" spans="1:13" ht="25.5" customHeight="1">
      <c r="A458" s="18"/>
      <c r="B458" s="18"/>
      <c r="C458" s="18"/>
      <c r="D458" s="18"/>
      <c r="E458" s="18"/>
      <c r="F458" s="18"/>
      <c r="G458" s="18"/>
      <c r="H458" s="18"/>
      <c r="I458" s="18"/>
      <c r="J458" s="18"/>
      <c r="K458" s="18"/>
      <c r="L458" s="18"/>
      <c r="M458" s="18"/>
    </row>
    <row r="459" spans="1:13" ht="25.5" customHeight="1">
      <c r="A459" s="18"/>
      <c r="B459" s="18"/>
      <c r="C459" s="18"/>
      <c r="D459" s="18"/>
      <c r="E459" s="18"/>
      <c r="F459" s="18"/>
      <c r="G459" s="18"/>
      <c r="H459" s="18"/>
      <c r="I459" s="18"/>
      <c r="J459" s="18"/>
      <c r="K459" s="18"/>
      <c r="L459" s="18"/>
      <c r="M459" s="18"/>
    </row>
    <row r="460" spans="1:13" ht="25.5" customHeight="1">
      <c r="A460" s="18"/>
      <c r="B460" s="18"/>
      <c r="C460" s="18"/>
      <c r="D460" s="18"/>
      <c r="E460" s="18"/>
      <c r="F460" s="18"/>
      <c r="G460" s="18"/>
      <c r="H460" s="18"/>
      <c r="I460" s="18"/>
      <c r="J460" s="18"/>
      <c r="K460" s="18"/>
      <c r="L460" s="18"/>
      <c r="M460" s="18"/>
    </row>
    <row r="461" spans="1:13" ht="25.5" customHeight="1">
      <c r="A461" s="18"/>
      <c r="B461" s="18"/>
      <c r="C461" s="18"/>
      <c r="D461" s="18"/>
      <c r="E461" s="18"/>
      <c r="F461" s="18"/>
      <c r="G461" s="18"/>
      <c r="H461" s="18"/>
      <c r="I461" s="18"/>
      <c r="J461" s="18"/>
      <c r="K461" s="18"/>
      <c r="L461" s="18"/>
      <c r="M461" s="18"/>
    </row>
    <row r="462" spans="1:13" ht="25.5" customHeight="1">
      <c r="A462" s="18"/>
      <c r="B462" s="18"/>
      <c r="C462" s="18"/>
      <c r="D462" s="18"/>
      <c r="E462" s="18"/>
      <c r="F462" s="18"/>
      <c r="G462" s="18"/>
      <c r="H462" s="18"/>
      <c r="I462" s="18"/>
      <c r="J462" s="18"/>
      <c r="K462" s="18"/>
      <c r="L462" s="18"/>
      <c r="M462" s="18"/>
    </row>
    <row r="463" spans="1:13" ht="25.5" customHeight="1">
      <c r="A463" s="18"/>
      <c r="B463" s="18"/>
      <c r="C463" s="18"/>
      <c r="D463" s="18"/>
      <c r="E463" s="18"/>
      <c r="F463" s="18"/>
      <c r="G463" s="18"/>
      <c r="H463" s="18"/>
      <c r="I463" s="18"/>
      <c r="J463" s="18"/>
      <c r="K463" s="18"/>
      <c r="L463" s="18"/>
      <c r="M463" s="18"/>
    </row>
    <row r="464" spans="1:13" ht="25.5" customHeight="1">
      <c r="A464" s="18"/>
      <c r="B464" s="18"/>
      <c r="C464" s="18"/>
      <c r="D464" s="18"/>
      <c r="E464" s="18"/>
      <c r="F464" s="18"/>
      <c r="G464" s="18"/>
      <c r="H464" s="18"/>
      <c r="I464" s="18"/>
      <c r="J464" s="18"/>
      <c r="K464" s="18"/>
      <c r="L464" s="18"/>
      <c r="M464" s="18"/>
    </row>
    <row r="465" spans="1:13" ht="25.5" customHeight="1">
      <c r="A465" s="18"/>
      <c r="B465" s="18"/>
      <c r="C465" s="18"/>
      <c r="D465" s="18"/>
      <c r="E465" s="18"/>
      <c r="F465" s="18"/>
      <c r="G465" s="18"/>
      <c r="H465" s="18"/>
      <c r="I465" s="18"/>
      <c r="J465" s="18"/>
      <c r="K465" s="18"/>
      <c r="L465" s="18"/>
      <c r="M465" s="18"/>
    </row>
    <row r="466" spans="1:13" ht="25.5" customHeight="1">
      <c r="A466" s="18"/>
      <c r="B466" s="18"/>
      <c r="C466" s="18"/>
      <c r="D466" s="18"/>
      <c r="E466" s="18"/>
      <c r="F466" s="18"/>
      <c r="G466" s="18"/>
      <c r="H466" s="18"/>
      <c r="I466" s="18"/>
      <c r="J466" s="18"/>
      <c r="K466" s="18"/>
      <c r="L466" s="18"/>
      <c r="M466" s="18"/>
    </row>
    <row r="467" spans="1:13" ht="25.5" customHeight="1">
      <c r="A467" s="18"/>
      <c r="B467" s="18"/>
      <c r="C467" s="18"/>
      <c r="D467" s="18"/>
      <c r="E467" s="18"/>
      <c r="F467" s="18"/>
      <c r="G467" s="18"/>
      <c r="H467" s="18"/>
      <c r="I467" s="18"/>
      <c r="J467" s="18"/>
      <c r="K467" s="18"/>
      <c r="L467" s="18"/>
      <c r="M467" s="18"/>
    </row>
    <row r="468" spans="1:13" ht="25.5" customHeight="1">
      <c r="A468" s="18"/>
      <c r="B468" s="18"/>
      <c r="C468" s="18"/>
      <c r="D468" s="18"/>
      <c r="E468" s="18"/>
      <c r="F468" s="18"/>
      <c r="G468" s="18"/>
      <c r="H468" s="18"/>
      <c r="I468" s="18"/>
      <c r="J468" s="18"/>
      <c r="K468" s="18"/>
      <c r="L468" s="18"/>
      <c r="M468" s="18"/>
    </row>
    <row r="469" spans="1:13" ht="25.5" customHeight="1">
      <c r="A469" s="18"/>
      <c r="B469" s="18"/>
      <c r="C469" s="18"/>
      <c r="D469" s="18"/>
      <c r="E469" s="18"/>
      <c r="F469" s="18"/>
      <c r="G469" s="18"/>
      <c r="H469" s="18"/>
      <c r="I469" s="18"/>
      <c r="J469" s="18"/>
      <c r="K469" s="18"/>
      <c r="L469" s="18"/>
      <c r="M469" s="18"/>
    </row>
    <row r="470" spans="1:13" ht="25.5" customHeight="1">
      <c r="A470" s="18"/>
      <c r="B470" s="18"/>
      <c r="C470" s="18"/>
      <c r="D470" s="18"/>
      <c r="E470" s="18"/>
      <c r="F470" s="18"/>
      <c r="G470" s="18"/>
      <c r="H470" s="18"/>
      <c r="I470" s="18"/>
      <c r="J470" s="18"/>
      <c r="K470" s="18"/>
      <c r="L470" s="18"/>
      <c r="M470" s="18"/>
    </row>
    <row r="471" spans="1:13" ht="25.5" customHeight="1">
      <c r="A471" s="18"/>
      <c r="B471" s="18"/>
      <c r="C471" s="18"/>
      <c r="D471" s="18"/>
      <c r="E471" s="18"/>
      <c r="F471" s="18"/>
      <c r="G471" s="18"/>
      <c r="H471" s="18"/>
      <c r="I471" s="18"/>
      <c r="J471" s="18"/>
      <c r="K471" s="18"/>
      <c r="L471" s="18"/>
      <c r="M471" s="18"/>
    </row>
    <row r="472" spans="1:13" ht="25.5" customHeight="1">
      <c r="A472" s="18"/>
      <c r="B472" s="18"/>
      <c r="C472" s="18"/>
      <c r="D472" s="18"/>
      <c r="E472" s="18"/>
      <c r="F472" s="18"/>
      <c r="G472" s="18"/>
      <c r="H472" s="18"/>
      <c r="I472" s="18"/>
      <c r="J472" s="18"/>
      <c r="K472" s="18"/>
      <c r="L472" s="18"/>
      <c r="M472" s="18"/>
    </row>
    <row r="473" spans="1:13" ht="25.5" customHeight="1">
      <c r="A473" s="18"/>
      <c r="B473" s="18"/>
      <c r="C473" s="18"/>
      <c r="D473" s="18"/>
      <c r="E473" s="18"/>
      <c r="F473" s="18"/>
      <c r="G473" s="18"/>
      <c r="H473" s="18"/>
      <c r="I473" s="18"/>
      <c r="J473" s="18"/>
      <c r="K473" s="18"/>
      <c r="L473" s="18"/>
      <c r="M473" s="18"/>
    </row>
    <row r="474" spans="1:13" ht="25.5" customHeight="1">
      <c r="A474" s="18"/>
      <c r="B474" s="18"/>
      <c r="C474" s="18"/>
      <c r="D474" s="18"/>
      <c r="E474" s="18"/>
      <c r="F474" s="18"/>
      <c r="G474" s="18"/>
      <c r="H474" s="18"/>
      <c r="I474" s="18"/>
      <c r="J474" s="18"/>
      <c r="K474" s="18"/>
      <c r="L474" s="18"/>
      <c r="M474" s="18"/>
    </row>
    <row r="475" spans="1:13" ht="25.5" customHeight="1">
      <c r="A475" s="18"/>
      <c r="B475" s="18"/>
      <c r="C475" s="18"/>
      <c r="D475" s="18"/>
      <c r="E475" s="18"/>
      <c r="F475" s="18"/>
      <c r="G475" s="18"/>
      <c r="H475" s="18"/>
      <c r="I475" s="18"/>
      <c r="J475" s="18"/>
      <c r="K475" s="18"/>
      <c r="L475" s="18"/>
      <c r="M475" s="18"/>
    </row>
    <row r="476" spans="1:13" ht="25.5" customHeight="1">
      <c r="A476" s="18"/>
      <c r="B476" s="18"/>
      <c r="C476" s="18"/>
      <c r="D476" s="18"/>
      <c r="E476" s="18"/>
      <c r="F476" s="18"/>
      <c r="G476" s="18"/>
      <c r="H476" s="18"/>
      <c r="I476" s="18"/>
      <c r="J476" s="18"/>
      <c r="K476" s="18"/>
      <c r="L476" s="18"/>
      <c r="M476" s="18"/>
    </row>
    <row r="477" spans="1:13" ht="25.5" customHeight="1">
      <c r="A477" s="18"/>
      <c r="B477" s="18"/>
      <c r="C477" s="18"/>
      <c r="D477" s="18"/>
      <c r="E477" s="18"/>
      <c r="F477" s="18"/>
      <c r="G477" s="18"/>
      <c r="H477" s="18"/>
      <c r="I477" s="18"/>
      <c r="J477" s="18"/>
      <c r="K477" s="18"/>
      <c r="L477" s="18"/>
      <c r="M477" s="18"/>
    </row>
    <row r="478" spans="1:13" ht="25.5" customHeight="1">
      <c r="A478" s="18"/>
      <c r="B478" s="18"/>
      <c r="C478" s="18"/>
      <c r="D478" s="18"/>
      <c r="E478" s="18"/>
      <c r="F478" s="18"/>
      <c r="G478" s="18"/>
      <c r="H478" s="18"/>
      <c r="I478" s="18"/>
      <c r="J478" s="18"/>
      <c r="K478" s="18"/>
      <c r="L478" s="18"/>
      <c r="M478" s="18"/>
    </row>
    <row r="479" spans="1:13" ht="25.5" customHeight="1">
      <c r="A479" s="18"/>
      <c r="B479" s="18"/>
      <c r="C479" s="18"/>
      <c r="D479" s="18"/>
      <c r="E479" s="18"/>
      <c r="F479" s="18"/>
      <c r="G479" s="18"/>
      <c r="H479" s="18"/>
      <c r="I479" s="18"/>
      <c r="J479" s="18"/>
      <c r="K479" s="18"/>
      <c r="L479" s="18"/>
      <c r="M479" s="18"/>
    </row>
    <row r="480" spans="1:13" ht="25.5" customHeight="1">
      <c r="A480" s="18"/>
      <c r="B480" s="18"/>
      <c r="C480" s="18"/>
      <c r="D480" s="18"/>
      <c r="E480" s="18"/>
      <c r="F480" s="18"/>
      <c r="G480" s="18"/>
      <c r="H480" s="18"/>
      <c r="I480" s="18"/>
      <c r="J480" s="18"/>
      <c r="K480" s="18"/>
      <c r="L480" s="18"/>
      <c r="M480" s="18"/>
    </row>
    <row r="481" spans="1:13" ht="25.5" customHeight="1">
      <c r="A481" s="18"/>
      <c r="B481" s="18"/>
      <c r="C481" s="18"/>
      <c r="D481" s="18"/>
      <c r="E481" s="18"/>
      <c r="F481" s="18"/>
      <c r="G481" s="18"/>
      <c r="H481" s="18"/>
      <c r="I481" s="18"/>
      <c r="J481" s="18"/>
      <c r="K481" s="18"/>
      <c r="L481" s="18"/>
      <c r="M481" s="18"/>
    </row>
    <row r="482" spans="1:13" ht="25.5" customHeight="1">
      <c r="A482" s="18"/>
      <c r="B482" s="18"/>
      <c r="C482" s="18"/>
      <c r="D482" s="18"/>
      <c r="E482" s="18"/>
      <c r="F482" s="18"/>
      <c r="G482" s="18"/>
      <c r="H482" s="18"/>
      <c r="I482" s="18"/>
      <c r="J482" s="18"/>
      <c r="K482" s="18"/>
      <c r="L482" s="18"/>
      <c r="M482" s="18"/>
    </row>
    <row r="483" spans="1:13" ht="25.5" customHeight="1">
      <c r="A483" s="18"/>
      <c r="B483" s="18"/>
      <c r="C483" s="18"/>
      <c r="D483" s="18"/>
      <c r="E483" s="18"/>
      <c r="F483" s="18"/>
      <c r="G483" s="18"/>
      <c r="H483" s="18"/>
      <c r="I483" s="18"/>
      <c r="J483" s="18"/>
      <c r="K483" s="18"/>
      <c r="L483" s="18"/>
      <c r="M483" s="18"/>
    </row>
    <row r="484" spans="1:13" ht="25.5" customHeight="1">
      <c r="A484" s="18"/>
      <c r="B484" s="18"/>
      <c r="C484" s="18"/>
      <c r="D484" s="18"/>
      <c r="E484" s="18"/>
      <c r="F484" s="18"/>
      <c r="G484" s="18"/>
      <c r="H484" s="18"/>
      <c r="I484" s="18"/>
      <c r="J484" s="18"/>
      <c r="K484" s="18"/>
      <c r="L484" s="18"/>
      <c r="M484" s="18"/>
    </row>
    <row r="485" spans="1:13" ht="25.5" customHeight="1">
      <c r="A485" s="18"/>
      <c r="B485" s="18"/>
      <c r="C485" s="18"/>
      <c r="D485" s="18"/>
      <c r="E485" s="18"/>
      <c r="F485" s="18"/>
      <c r="G485" s="18"/>
      <c r="H485" s="18"/>
      <c r="I485" s="18"/>
      <c r="J485" s="18"/>
      <c r="K485" s="18"/>
      <c r="L485" s="18"/>
      <c r="M485" s="18"/>
    </row>
    <row r="486" spans="1:13" ht="25.5" customHeight="1">
      <c r="A486" s="18"/>
      <c r="B486" s="18"/>
      <c r="C486" s="18"/>
      <c r="D486" s="18"/>
      <c r="E486" s="18"/>
      <c r="F486" s="18"/>
      <c r="G486" s="18"/>
      <c r="H486" s="18"/>
      <c r="I486" s="18"/>
      <c r="J486" s="18"/>
      <c r="K486" s="18"/>
      <c r="L486" s="18"/>
      <c r="M486" s="18"/>
    </row>
    <row r="487" spans="1:13" ht="25.5" customHeight="1">
      <c r="A487" s="18"/>
      <c r="B487" s="18"/>
      <c r="C487" s="18"/>
      <c r="D487" s="18"/>
      <c r="E487" s="18"/>
      <c r="F487" s="18"/>
      <c r="G487" s="18"/>
      <c r="H487" s="18"/>
      <c r="I487" s="18"/>
      <c r="J487" s="18"/>
      <c r="K487" s="18"/>
      <c r="L487" s="18"/>
      <c r="M487" s="18"/>
    </row>
    <row r="488" spans="1:13" ht="25.5" customHeight="1">
      <c r="A488" s="18"/>
      <c r="B488" s="18"/>
      <c r="C488" s="18"/>
      <c r="D488" s="18"/>
      <c r="E488" s="18"/>
      <c r="F488" s="18"/>
      <c r="G488" s="18"/>
      <c r="H488" s="18"/>
      <c r="I488" s="18"/>
      <c r="J488" s="18"/>
      <c r="K488" s="18"/>
      <c r="L488" s="18"/>
      <c r="M488" s="18"/>
    </row>
    <row r="489" spans="1:13" ht="25.5" customHeight="1">
      <c r="A489" s="18"/>
      <c r="B489" s="18"/>
      <c r="C489" s="18"/>
      <c r="D489" s="18"/>
      <c r="E489" s="18"/>
      <c r="F489" s="18"/>
      <c r="G489" s="18"/>
      <c r="H489" s="18"/>
      <c r="I489" s="18"/>
      <c r="J489" s="18"/>
      <c r="K489" s="18"/>
      <c r="L489" s="18"/>
      <c r="M489" s="18"/>
    </row>
    <row r="490" spans="1:13" ht="25.5" customHeight="1">
      <c r="A490" s="18"/>
      <c r="B490" s="18"/>
      <c r="C490" s="18"/>
      <c r="D490" s="18"/>
      <c r="E490" s="18"/>
      <c r="F490" s="18"/>
      <c r="G490" s="18"/>
      <c r="H490" s="18"/>
      <c r="I490" s="18"/>
      <c r="J490" s="18"/>
      <c r="K490" s="18"/>
      <c r="L490" s="18"/>
      <c r="M490" s="18"/>
    </row>
    <row r="491" spans="1:13" ht="25.5" customHeight="1">
      <c r="A491" s="18"/>
      <c r="B491" s="18"/>
      <c r="C491" s="18"/>
      <c r="D491" s="18"/>
      <c r="E491" s="18"/>
      <c r="F491" s="18"/>
      <c r="G491" s="18"/>
      <c r="H491" s="18"/>
      <c r="I491" s="18"/>
      <c r="J491" s="18"/>
      <c r="K491" s="18"/>
      <c r="L491" s="18"/>
      <c r="M491" s="18"/>
    </row>
    <row r="492" spans="1:13" ht="25.5" customHeight="1">
      <c r="A492" s="18"/>
      <c r="B492" s="18"/>
      <c r="C492" s="18"/>
      <c r="D492" s="18"/>
      <c r="E492" s="18"/>
      <c r="F492" s="18"/>
      <c r="G492" s="18"/>
      <c r="H492" s="18"/>
      <c r="I492" s="18"/>
      <c r="J492" s="18"/>
      <c r="K492" s="18"/>
      <c r="L492" s="18"/>
      <c r="M492" s="18"/>
    </row>
    <row r="493" spans="1:13" ht="25.5" customHeight="1">
      <c r="A493" s="18"/>
      <c r="B493" s="18"/>
      <c r="C493" s="18"/>
      <c r="D493" s="18"/>
      <c r="E493" s="18"/>
      <c r="F493" s="18"/>
      <c r="G493" s="18"/>
      <c r="H493" s="18"/>
      <c r="I493" s="18"/>
      <c r="J493" s="18"/>
      <c r="K493" s="18"/>
      <c r="L493" s="18"/>
      <c r="M493" s="18"/>
    </row>
    <row r="494" spans="1:13" ht="25.5" customHeight="1">
      <c r="A494" s="18"/>
      <c r="B494" s="18"/>
      <c r="C494" s="18"/>
      <c r="D494" s="18"/>
      <c r="E494" s="18"/>
      <c r="F494" s="18"/>
      <c r="G494" s="18"/>
      <c r="H494" s="18"/>
      <c r="I494" s="18"/>
      <c r="J494" s="18"/>
      <c r="K494" s="18"/>
      <c r="L494" s="18"/>
      <c r="M494" s="18"/>
    </row>
    <row r="495" spans="1:13" ht="25.5" customHeight="1">
      <c r="A495" s="18"/>
      <c r="B495" s="18"/>
      <c r="C495" s="18"/>
      <c r="D495" s="18"/>
      <c r="E495" s="18"/>
      <c r="F495" s="18"/>
      <c r="G495" s="18"/>
      <c r="H495" s="18"/>
      <c r="I495" s="18"/>
      <c r="J495" s="18"/>
      <c r="K495" s="18"/>
      <c r="L495" s="18"/>
      <c r="M495" s="18"/>
    </row>
    <row r="496" spans="1:13" ht="25.5" customHeight="1">
      <c r="A496" s="18"/>
      <c r="B496" s="18"/>
      <c r="C496" s="18"/>
      <c r="D496" s="18"/>
      <c r="E496" s="18"/>
      <c r="F496" s="18"/>
      <c r="G496" s="18"/>
      <c r="H496" s="18"/>
      <c r="I496" s="18"/>
      <c r="J496" s="18"/>
      <c r="K496" s="18"/>
      <c r="L496" s="18"/>
      <c r="M496" s="18"/>
    </row>
    <row r="497" spans="1:13" ht="25.5" customHeight="1">
      <c r="A497" s="18"/>
      <c r="B497" s="18"/>
      <c r="C497" s="18"/>
      <c r="D497" s="18"/>
      <c r="E497" s="18"/>
      <c r="F497" s="18"/>
      <c r="G497" s="18"/>
      <c r="H497" s="18"/>
      <c r="I497" s="18"/>
      <c r="J497" s="18"/>
      <c r="K497" s="18"/>
      <c r="L497" s="18"/>
      <c r="M497" s="18"/>
    </row>
    <row r="498" spans="1:13" ht="25.5" customHeight="1">
      <c r="A498" s="18"/>
      <c r="B498" s="18"/>
      <c r="C498" s="18"/>
      <c r="D498" s="18"/>
      <c r="E498" s="18"/>
      <c r="F498" s="18"/>
      <c r="G498" s="18"/>
      <c r="H498" s="18"/>
      <c r="I498" s="18"/>
      <c r="J498" s="18"/>
      <c r="K498" s="18"/>
      <c r="L498" s="18"/>
      <c r="M498" s="18"/>
    </row>
    <row r="499" spans="1:13" ht="25.5" customHeight="1">
      <c r="A499" s="18"/>
      <c r="B499" s="18"/>
      <c r="C499" s="18"/>
      <c r="D499" s="18"/>
      <c r="E499" s="18"/>
      <c r="F499" s="18"/>
      <c r="G499" s="18"/>
      <c r="H499" s="18"/>
      <c r="I499" s="18"/>
      <c r="J499" s="18"/>
      <c r="K499" s="18"/>
      <c r="L499" s="18"/>
      <c r="M499" s="18"/>
    </row>
    <row r="500" spans="1:13" ht="25.5" customHeight="1">
      <c r="A500" s="18"/>
      <c r="B500" s="18"/>
      <c r="C500" s="18"/>
      <c r="D500" s="18"/>
      <c r="E500" s="18"/>
      <c r="F500" s="18"/>
      <c r="G500" s="18"/>
      <c r="H500" s="18"/>
      <c r="I500" s="18"/>
      <c r="J500" s="18"/>
      <c r="K500" s="18"/>
      <c r="L500" s="18"/>
      <c r="M500" s="18"/>
    </row>
    <row r="501" spans="1:13" ht="25.5" customHeight="1">
      <c r="A501" s="18"/>
      <c r="B501" s="18"/>
      <c r="C501" s="18"/>
      <c r="D501" s="18"/>
      <c r="E501" s="18"/>
      <c r="F501" s="18"/>
      <c r="G501" s="18"/>
      <c r="H501" s="18"/>
      <c r="I501" s="18"/>
      <c r="J501" s="18"/>
      <c r="K501" s="18"/>
      <c r="L501" s="18"/>
      <c r="M501" s="18"/>
    </row>
    <row r="502" spans="1:13" ht="25.5" customHeight="1">
      <c r="A502" s="18"/>
      <c r="B502" s="18"/>
      <c r="C502" s="18"/>
      <c r="D502" s="18"/>
      <c r="E502" s="18"/>
      <c r="F502" s="18"/>
      <c r="G502" s="18"/>
      <c r="H502" s="18"/>
      <c r="I502" s="18"/>
      <c r="J502" s="18"/>
      <c r="K502" s="18"/>
      <c r="L502" s="18"/>
      <c r="M502" s="18"/>
    </row>
    <row r="503" spans="1:13" ht="25.5" customHeight="1">
      <c r="A503" s="18"/>
      <c r="B503" s="18"/>
      <c r="C503" s="18"/>
      <c r="D503" s="18"/>
      <c r="E503" s="18"/>
      <c r="F503" s="18"/>
      <c r="G503" s="18"/>
      <c r="H503" s="18"/>
      <c r="I503" s="18"/>
      <c r="J503" s="18"/>
      <c r="K503" s="18"/>
      <c r="L503" s="18"/>
      <c r="M503" s="18"/>
    </row>
    <row r="504" spans="1:13" ht="25.5" customHeight="1">
      <c r="A504" s="18"/>
      <c r="B504" s="18"/>
      <c r="C504" s="18"/>
      <c r="D504" s="18"/>
      <c r="E504" s="18"/>
      <c r="F504" s="18"/>
      <c r="G504" s="18"/>
      <c r="H504" s="18"/>
      <c r="I504" s="18"/>
      <c r="J504" s="18"/>
      <c r="K504" s="18"/>
      <c r="L504" s="18"/>
      <c r="M504" s="18"/>
    </row>
    <row r="505" spans="1:13" ht="25.5" customHeight="1">
      <c r="A505" s="18"/>
      <c r="B505" s="18"/>
      <c r="C505" s="18"/>
      <c r="D505" s="18"/>
      <c r="E505" s="18"/>
      <c r="F505" s="18"/>
      <c r="G505" s="18"/>
      <c r="H505" s="18"/>
      <c r="I505" s="18"/>
      <c r="J505" s="18"/>
      <c r="K505" s="18"/>
      <c r="L505" s="18"/>
      <c r="M505" s="18"/>
    </row>
    <row r="506" spans="1:13" ht="25.5" customHeight="1">
      <c r="A506" s="18"/>
      <c r="B506" s="18"/>
      <c r="C506" s="18"/>
      <c r="D506" s="18"/>
      <c r="E506" s="18"/>
      <c r="F506" s="18"/>
      <c r="G506" s="18"/>
      <c r="H506" s="18"/>
      <c r="I506" s="18"/>
      <c r="J506" s="18"/>
      <c r="K506" s="18"/>
      <c r="L506" s="18"/>
      <c r="M506" s="18"/>
    </row>
    <row r="507" spans="1:13" ht="25.5" customHeight="1">
      <c r="A507" s="18"/>
      <c r="B507" s="18"/>
      <c r="C507" s="18"/>
      <c r="D507" s="18"/>
      <c r="E507" s="18"/>
      <c r="F507" s="18"/>
      <c r="G507" s="18"/>
      <c r="H507" s="18"/>
      <c r="I507" s="18"/>
      <c r="J507" s="18"/>
      <c r="K507" s="18"/>
      <c r="L507" s="18"/>
      <c r="M507" s="18"/>
    </row>
    <row r="508" spans="1:13" ht="25.5" customHeight="1">
      <c r="A508" s="18"/>
      <c r="B508" s="18"/>
      <c r="C508" s="18"/>
      <c r="D508" s="18"/>
      <c r="E508" s="18"/>
      <c r="F508" s="18"/>
      <c r="G508" s="18"/>
      <c r="H508" s="18"/>
      <c r="I508" s="18"/>
      <c r="J508" s="18"/>
      <c r="K508" s="18"/>
      <c r="L508" s="18"/>
      <c r="M508" s="18"/>
    </row>
    <row r="509" spans="1:13" ht="25.5" customHeight="1">
      <c r="A509" s="18"/>
      <c r="B509" s="18"/>
      <c r="C509" s="18"/>
      <c r="D509" s="18"/>
      <c r="E509" s="18"/>
      <c r="F509" s="18"/>
      <c r="G509" s="18"/>
      <c r="H509" s="18"/>
      <c r="I509" s="18"/>
      <c r="J509" s="18"/>
      <c r="K509" s="18"/>
      <c r="L509" s="18"/>
      <c r="M509" s="18"/>
    </row>
    <row r="510" spans="1:13" ht="25.5" customHeight="1">
      <c r="A510" s="18"/>
      <c r="B510" s="18"/>
      <c r="C510" s="18"/>
      <c r="D510" s="18"/>
      <c r="E510" s="18"/>
      <c r="F510" s="18"/>
      <c r="G510" s="18"/>
      <c r="H510" s="18"/>
      <c r="I510" s="18"/>
      <c r="J510" s="18"/>
      <c r="K510" s="18"/>
      <c r="L510" s="18"/>
      <c r="M510" s="18"/>
    </row>
    <row r="511" spans="1:13" ht="25.5" customHeight="1">
      <c r="A511" s="18"/>
      <c r="B511" s="18"/>
      <c r="C511" s="18"/>
      <c r="D511" s="18"/>
      <c r="E511" s="18"/>
      <c r="F511" s="18"/>
      <c r="G511" s="18"/>
      <c r="H511" s="18"/>
      <c r="I511" s="18"/>
      <c r="J511" s="18"/>
      <c r="K511" s="18"/>
      <c r="L511" s="18"/>
      <c r="M511" s="18"/>
    </row>
    <row r="512" spans="1:13" ht="25.5" customHeight="1">
      <c r="A512" s="18"/>
      <c r="B512" s="18"/>
      <c r="C512" s="18"/>
      <c r="D512" s="18"/>
      <c r="E512" s="18"/>
      <c r="F512" s="18"/>
      <c r="G512" s="18"/>
      <c r="H512" s="18"/>
      <c r="I512" s="18"/>
      <c r="J512" s="18"/>
      <c r="K512" s="18"/>
      <c r="L512" s="18"/>
      <c r="M512" s="18"/>
    </row>
    <row r="513" spans="1:13" ht="25.5" customHeight="1">
      <c r="A513" s="18"/>
      <c r="B513" s="18"/>
      <c r="C513" s="18"/>
      <c r="D513" s="18"/>
      <c r="E513" s="18"/>
      <c r="F513" s="18"/>
      <c r="G513" s="18"/>
      <c r="H513" s="18"/>
      <c r="I513" s="18"/>
      <c r="J513" s="18"/>
      <c r="K513" s="18"/>
      <c r="L513" s="18"/>
      <c r="M513" s="18"/>
    </row>
    <row r="514" spans="1:13" ht="25.5" customHeight="1">
      <c r="A514" s="18"/>
      <c r="B514" s="18"/>
      <c r="C514" s="18"/>
      <c r="D514" s="18"/>
      <c r="E514" s="18"/>
      <c r="F514" s="18"/>
      <c r="G514" s="18"/>
      <c r="H514" s="18"/>
      <c r="I514" s="18"/>
      <c r="J514" s="18"/>
      <c r="K514" s="18"/>
      <c r="L514" s="18"/>
      <c r="M514" s="18"/>
    </row>
    <row r="515" spans="1:13" ht="25.5" customHeight="1">
      <c r="A515" s="18"/>
      <c r="B515" s="18"/>
      <c r="C515" s="18"/>
      <c r="D515" s="18"/>
      <c r="E515" s="18"/>
      <c r="F515" s="18"/>
      <c r="G515" s="18"/>
      <c r="H515" s="18"/>
      <c r="I515" s="18"/>
      <c r="J515" s="18"/>
      <c r="K515" s="18"/>
      <c r="L515" s="18"/>
      <c r="M515" s="18"/>
    </row>
    <row r="516" spans="1:13" ht="25.5" customHeight="1">
      <c r="A516" s="18"/>
      <c r="B516" s="18"/>
      <c r="C516" s="18"/>
      <c r="D516" s="18"/>
      <c r="E516" s="18"/>
      <c r="F516" s="18"/>
      <c r="G516" s="18"/>
      <c r="H516" s="18"/>
      <c r="I516" s="18"/>
      <c r="J516" s="18"/>
      <c r="K516" s="18"/>
      <c r="L516" s="18"/>
      <c r="M516" s="18"/>
    </row>
    <row r="517" spans="1:13" ht="25.5" customHeight="1">
      <c r="A517" s="18"/>
      <c r="B517" s="18"/>
      <c r="C517" s="18"/>
      <c r="D517" s="18"/>
      <c r="E517" s="18"/>
      <c r="F517" s="18"/>
      <c r="G517" s="18"/>
      <c r="H517" s="18"/>
      <c r="I517" s="18"/>
      <c r="J517" s="18"/>
      <c r="K517" s="18"/>
      <c r="L517" s="18"/>
      <c r="M517" s="18"/>
    </row>
    <row r="518" spans="1:13" ht="25.5" customHeight="1">
      <c r="A518" s="18"/>
      <c r="B518" s="18"/>
      <c r="C518" s="18"/>
      <c r="D518" s="18"/>
      <c r="E518" s="18"/>
      <c r="F518" s="18"/>
      <c r="G518" s="18"/>
      <c r="H518" s="18"/>
      <c r="I518" s="18"/>
      <c r="J518" s="18"/>
      <c r="K518" s="18"/>
      <c r="L518" s="18"/>
      <c r="M518" s="18"/>
    </row>
    <row r="519" spans="1:13" ht="25.5" customHeight="1">
      <c r="A519" s="18"/>
      <c r="B519" s="18"/>
      <c r="C519" s="18"/>
      <c r="D519" s="18"/>
      <c r="E519" s="18"/>
      <c r="F519" s="18"/>
      <c r="G519" s="18"/>
      <c r="H519" s="18"/>
      <c r="I519" s="18"/>
      <c r="J519" s="18"/>
      <c r="K519" s="18"/>
      <c r="L519" s="18"/>
      <c r="M519" s="18"/>
    </row>
    <row r="520" spans="1:13" ht="25.5" customHeight="1">
      <c r="A520" s="18"/>
      <c r="B520" s="18"/>
      <c r="C520" s="18"/>
      <c r="D520" s="18"/>
      <c r="E520" s="18"/>
      <c r="F520" s="18"/>
      <c r="G520" s="18"/>
      <c r="H520" s="18"/>
      <c r="I520" s="18"/>
      <c r="J520" s="18"/>
      <c r="K520" s="18"/>
      <c r="L520" s="18"/>
      <c r="M520" s="18"/>
    </row>
    <row r="521" spans="1:13" ht="25.5" customHeight="1">
      <c r="A521" s="18"/>
      <c r="B521" s="18"/>
      <c r="C521" s="18"/>
      <c r="D521" s="18"/>
      <c r="E521" s="18"/>
      <c r="F521" s="18"/>
      <c r="G521" s="18"/>
      <c r="H521" s="18"/>
      <c r="I521" s="18"/>
      <c r="J521" s="18"/>
      <c r="K521" s="18"/>
      <c r="L521" s="18"/>
      <c r="M521" s="18"/>
    </row>
    <row r="522" spans="1:13" ht="25.5" customHeight="1">
      <c r="A522" s="18"/>
      <c r="B522" s="18"/>
      <c r="C522" s="18"/>
      <c r="D522" s="18"/>
      <c r="E522" s="18"/>
      <c r="F522" s="18"/>
      <c r="G522" s="18"/>
      <c r="H522" s="18"/>
      <c r="I522" s="18"/>
      <c r="J522" s="18"/>
      <c r="K522" s="18"/>
      <c r="L522" s="18"/>
      <c r="M522" s="18"/>
    </row>
    <row r="523" spans="1:13" ht="25.5" customHeight="1">
      <c r="A523" s="18"/>
      <c r="B523" s="18"/>
      <c r="C523" s="18"/>
      <c r="D523" s="18"/>
      <c r="E523" s="18"/>
      <c r="F523" s="18"/>
      <c r="G523" s="18"/>
      <c r="H523" s="18"/>
      <c r="I523" s="18"/>
      <c r="J523" s="18"/>
      <c r="K523" s="18"/>
      <c r="L523" s="18"/>
      <c r="M523" s="18"/>
    </row>
    <row r="524" spans="1:13" ht="25.5" customHeight="1">
      <c r="A524" s="18"/>
      <c r="B524" s="18"/>
      <c r="C524" s="18"/>
      <c r="D524" s="18"/>
      <c r="E524" s="18"/>
      <c r="F524" s="18"/>
      <c r="G524" s="18"/>
      <c r="H524" s="18"/>
      <c r="I524" s="18"/>
      <c r="J524" s="18"/>
      <c r="K524" s="18"/>
      <c r="L524" s="18"/>
      <c r="M524" s="18"/>
    </row>
    <row r="525" spans="1:13" ht="25.5" customHeight="1">
      <c r="A525" s="18"/>
      <c r="B525" s="18"/>
      <c r="C525" s="18"/>
      <c r="D525" s="18"/>
      <c r="E525" s="18"/>
      <c r="F525" s="18"/>
      <c r="G525" s="18"/>
      <c r="H525" s="18"/>
      <c r="I525" s="18"/>
      <c r="J525" s="18"/>
      <c r="K525" s="18"/>
      <c r="L525" s="18"/>
      <c r="M525" s="18"/>
    </row>
    <row r="526" spans="1:13" ht="25.5" customHeight="1">
      <c r="A526" s="18"/>
      <c r="B526" s="18"/>
      <c r="C526" s="18"/>
      <c r="D526" s="18"/>
      <c r="E526" s="18"/>
      <c r="F526" s="18"/>
      <c r="G526" s="18"/>
      <c r="H526" s="18"/>
      <c r="I526" s="18"/>
      <c r="J526" s="18"/>
      <c r="K526" s="18"/>
      <c r="L526" s="18"/>
      <c r="M526" s="18"/>
    </row>
    <row r="527" spans="1:13" ht="25.5" customHeight="1">
      <c r="A527" s="18"/>
      <c r="B527" s="18"/>
      <c r="C527" s="18"/>
      <c r="D527" s="18"/>
      <c r="E527" s="18"/>
      <c r="F527" s="18"/>
      <c r="G527" s="18"/>
      <c r="H527" s="18"/>
      <c r="I527" s="18"/>
      <c r="J527" s="18"/>
      <c r="K527" s="18"/>
      <c r="L527" s="18"/>
      <c r="M527" s="18"/>
    </row>
    <row r="528" spans="1:13" ht="25.5" customHeight="1">
      <c r="A528" s="18"/>
      <c r="B528" s="18"/>
      <c r="C528" s="18"/>
      <c r="D528" s="18"/>
      <c r="E528" s="18"/>
      <c r="F528" s="18"/>
      <c r="G528" s="18"/>
      <c r="H528" s="18"/>
      <c r="I528" s="18"/>
      <c r="J528" s="18"/>
      <c r="K528" s="18"/>
      <c r="L528" s="18"/>
      <c r="M528" s="18"/>
    </row>
    <row r="529" spans="1:13" ht="25.5" customHeight="1">
      <c r="A529" s="18"/>
      <c r="B529" s="18"/>
      <c r="C529" s="18"/>
      <c r="D529" s="18"/>
      <c r="E529" s="18"/>
      <c r="F529" s="18"/>
      <c r="G529" s="18"/>
      <c r="H529" s="18"/>
      <c r="I529" s="18"/>
      <c r="J529" s="18"/>
      <c r="K529" s="18"/>
      <c r="L529" s="18"/>
      <c r="M529" s="18"/>
    </row>
    <row r="530" spans="1:13" ht="25.5" customHeight="1">
      <c r="A530" s="18"/>
      <c r="B530" s="18"/>
      <c r="C530" s="18"/>
      <c r="D530" s="18"/>
      <c r="E530" s="18"/>
      <c r="F530" s="18"/>
      <c r="G530" s="18"/>
      <c r="H530" s="18"/>
      <c r="I530" s="18"/>
      <c r="J530" s="18"/>
      <c r="K530" s="18"/>
      <c r="L530" s="18"/>
      <c r="M530" s="18"/>
    </row>
    <row r="531" spans="1:13" ht="25.5" customHeight="1">
      <c r="A531" s="18"/>
      <c r="B531" s="18"/>
      <c r="C531" s="18"/>
      <c r="D531" s="18"/>
      <c r="E531" s="18"/>
      <c r="F531" s="18"/>
      <c r="G531" s="18"/>
      <c r="H531" s="18"/>
      <c r="I531" s="18"/>
      <c r="J531" s="18"/>
      <c r="K531" s="18"/>
      <c r="L531" s="18"/>
      <c r="M531" s="18"/>
    </row>
    <row r="532" spans="1:13" ht="25.5" customHeight="1">
      <c r="A532" s="18"/>
      <c r="B532" s="18"/>
      <c r="C532" s="18"/>
      <c r="D532" s="18"/>
      <c r="E532" s="18"/>
      <c r="F532" s="18"/>
      <c r="G532" s="18"/>
      <c r="H532" s="18"/>
      <c r="I532" s="18"/>
      <c r="J532" s="18"/>
      <c r="K532" s="18"/>
      <c r="L532" s="18"/>
      <c r="M532" s="18"/>
    </row>
    <row r="533" spans="1:13" ht="25.5" customHeight="1">
      <c r="A533" s="18"/>
      <c r="B533" s="18"/>
      <c r="C533" s="18"/>
      <c r="D533" s="18"/>
      <c r="E533" s="18"/>
      <c r="F533" s="18"/>
      <c r="G533" s="18"/>
      <c r="H533" s="18"/>
      <c r="I533" s="18"/>
      <c r="J533" s="18"/>
      <c r="K533" s="18"/>
      <c r="L533" s="18"/>
      <c r="M533" s="18"/>
    </row>
    <row r="534" spans="1:13" ht="25.5" customHeight="1">
      <c r="A534" s="18"/>
      <c r="B534" s="18"/>
      <c r="C534" s="18"/>
      <c r="D534" s="18"/>
      <c r="E534" s="18"/>
      <c r="F534" s="18"/>
      <c r="G534" s="18"/>
      <c r="H534" s="18"/>
      <c r="I534" s="18"/>
      <c r="J534" s="18"/>
      <c r="K534" s="18"/>
      <c r="L534" s="18"/>
      <c r="M534" s="18"/>
    </row>
    <row r="535" spans="1:13" ht="25.5" customHeight="1">
      <c r="A535" s="18"/>
      <c r="B535" s="18"/>
      <c r="C535" s="18"/>
      <c r="D535" s="18"/>
      <c r="E535" s="18"/>
      <c r="F535" s="18"/>
      <c r="G535" s="18"/>
      <c r="H535" s="18"/>
      <c r="I535" s="18"/>
      <c r="J535" s="18"/>
      <c r="K535" s="18"/>
      <c r="L535" s="18"/>
      <c r="M535" s="18"/>
    </row>
    <row r="536" spans="1:13" ht="25.5" customHeight="1">
      <c r="A536" s="18"/>
      <c r="B536" s="18"/>
      <c r="C536" s="18"/>
      <c r="D536" s="18"/>
      <c r="E536" s="18"/>
      <c r="F536" s="18"/>
      <c r="G536" s="18"/>
      <c r="H536" s="18"/>
      <c r="I536" s="18"/>
      <c r="J536" s="18"/>
      <c r="K536" s="18"/>
      <c r="L536" s="18"/>
      <c r="M536" s="18"/>
    </row>
    <row r="537" spans="1:13" ht="25.5" customHeight="1">
      <c r="A537" s="18"/>
      <c r="B537" s="18"/>
      <c r="C537" s="18"/>
      <c r="D537" s="18"/>
      <c r="E537" s="18"/>
      <c r="F537" s="18"/>
      <c r="G537" s="18"/>
      <c r="H537" s="18"/>
      <c r="I537" s="18"/>
      <c r="J537" s="18"/>
      <c r="K537" s="18"/>
      <c r="L537" s="18"/>
      <c r="M537" s="18"/>
    </row>
    <row r="538" spans="1:13" ht="25.5" customHeight="1">
      <c r="A538" s="18"/>
      <c r="B538" s="18"/>
      <c r="C538" s="18"/>
      <c r="D538" s="18"/>
      <c r="E538" s="18"/>
      <c r="F538" s="18"/>
      <c r="G538" s="18"/>
      <c r="H538" s="18"/>
      <c r="I538" s="18"/>
      <c r="J538" s="18"/>
      <c r="K538" s="18"/>
      <c r="L538" s="18"/>
      <c r="M538" s="18"/>
    </row>
    <row r="539" spans="1:13" ht="25.5" customHeight="1">
      <c r="A539" s="18"/>
      <c r="B539" s="18"/>
      <c r="C539" s="18"/>
      <c r="D539" s="18"/>
      <c r="E539" s="18"/>
      <c r="F539" s="18"/>
      <c r="G539" s="18"/>
      <c r="H539" s="18"/>
      <c r="I539" s="18"/>
      <c r="J539" s="18"/>
      <c r="K539" s="18"/>
      <c r="L539" s="18"/>
      <c r="M539" s="18"/>
    </row>
    <row r="540" spans="1:13" ht="25.5" customHeight="1">
      <c r="A540" s="18"/>
      <c r="B540" s="18"/>
      <c r="C540" s="18"/>
      <c r="D540" s="18"/>
      <c r="E540" s="18"/>
      <c r="F540" s="18"/>
      <c r="G540" s="18"/>
      <c r="H540" s="18"/>
      <c r="I540" s="18"/>
      <c r="J540" s="18"/>
      <c r="K540" s="18"/>
      <c r="L540" s="18"/>
      <c r="M540" s="18"/>
    </row>
    <row r="541" spans="1:13" ht="25.5" customHeight="1">
      <c r="A541" s="18"/>
      <c r="B541" s="18"/>
      <c r="C541" s="18"/>
      <c r="D541" s="18"/>
      <c r="E541" s="18"/>
      <c r="F541" s="18"/>
      <c r="G541" s="18"/>
      <c r="H541" s="18"/>
      <c r="I541" s="18"/>
      <c r="J541" s="18"/>
      <c r="K541" s="18"/>
      <c r="L541" s="18"/>
      <c r="M541" s="18"/>
    </row>
    <row r="542" spans="1:13" ht="25.5" customHeight="1">
      <c r="A542" s="18"/>
      <c r="B542" s="18"/>
      <c r="C542" s="18"/>
      <c r="D542" s="18"/>
      <c r="E542" s="18"/>
      <c r="F542" s="18"/>
      <c r="G542" s="18"/>
      <c r="H542" s="18"/>
      <c r="I542" s="18"/>
      <c r="J542" s="18"/>
      <c r="K542" s="18"/>
      <c r="L542" s="18"/>
      <c r="M542" s="18"/>
    </row>
    <row r="543" spans="1:13" ht="25.5" customHeight="1">
      <c r="A543" s="18"/>
      <c r="B543" s="18"/>
      <c r="C543" s="18"/>
      <c r="D543" s="18"/>
      <c r="E543" s="18"/>
      <c r="F543" s="18"/>
      <c r="G543" s="18"/>
      <c r="H543" s="18"/>
      <c r="I543" s="18"/>
      <c r="J543" s="18"/>
      <c r="K543" s="18"/>
      <c r="L543" s="18"/>
      <c r="M543" s="18"/>
    </row>
    <row r="544" spans="1:13" ht="25.5" customHeight="1">
      <c r="A544" s="18"/>
      <c r="B544" s="18"/>
      <c r="C544" s="18"/>
      <c r="D544" s="18"/>
      <c r="E544" s="18"/>
      <c r="F544" s="18"/>
      <c r="G544" s="18"/>
      <c r="H544" s="18"/>
      <c r="I544" s="18"/>
      <c r="J544" s="18"/>
      <c r="K544" s="18"/>
      <c r="L544" s="18"/>
      <c r="M544" s="18"/>
    </row>
    <row r="545" spans="1:13" ht="25.5" customHeight="1">
      <c r="A545" s="18"/>
      <c r="B545" s="18"/>
      <c r="C545" s="18"/>
      <c r="D545" s="18"/>
      <c r="E545" s="18"/>
      <c r="F545" s="18"/>
      <c r="G545" s="18"/>
      <c r="H545" s="18"/>
      <c r="I545" s="18"/>
      <c r="J545" s="18"/>
      <c r="K545" s="18"/>
      <c r="L545" s="18"/>
      <c r="M545" s="18"/>
    </row>
    <row r="546" spans="1:13" ht="25.5" customHeight="1">
      <c r="A546" s="18"/>
      <c r="B546" s="18"/>
      <c r="C546" s="18"/>
      <c r="D546" s="18"/>
      <c r="E546" s="18"/>
      <c r="F546" s="18"/>
      <c r="G546" s="18"/>
      <c r="H546" s="18"/>
      <c r="I546" s="18"/>
      <c r="J546" s="18"/>
      <c r="K546" s="18"/>
      <c r="L546" s="18"/>
      <c r="M546" s="18"/>
    </row>
    <row r="547" spans="1:13" ht="25.5" customHeight="1">
      <c r="A547" s="18"/>
      <c r="B547" s="18"/>
      <c r="C547" s="18"/>
      <c r="D547" s="18"/>
      <c r="E547" s="18"/>
      <c r="F547" s="18"/>
      <c r="G547" s="18"/>
      <c r="H547" s="18"/>
      <c r="I547" s="18"/>
      <c r="J547" s="18"/>
      <c r="K547" s="18"/>
      <c r="L547" s="18"/>
      <c r="M547" s="18"/>
    </row>
    <row r="548" spans="1:13" ht="25.5" customHeight="1">
      <c r="A548" s="18"/>
      <c r="B548" s="18"/>
      <c r="C548" s="18"/>
      <c r="D548" s="18"/>
      <c r="E548" s="18"/>
      <c r="F548" s="18"/>
      <c r="G548" s="18"/>
      <c r="H548" s="18"/>
      <c r="I548" s="18"/>
      <c r="J548" s="18"/>
      <c r="K548" s="18"/>
      <c r="L548" s="18"/>
      <c r="M548" s="18"/>
    </row>
    <row r="549" spans="1:13" ht="25.5" customHeight="1">
      <c r="A549" s="18"/>
      <c r="B549" s="18"/>
      <c r="C549" s="18"/>
      <c r="D549" s="18"/>
      <c r="E549" s="18"/>
      <c r="F549" s="18"/>
      <c r="G549" s="18"/>
      <c r="H549" s="18"/>
      <c r="I549" s="18"/>
      <c r="J549" s="18"/>
      <c r="K549" s="18"/>
      <c r="L549" s="18"/>
      <c r="M549" s="18"/>
    </row>
    <row r="550" spans="1:13" ht="25.5" customHeight="1">
      <c r="A550" s="18"/>
      <c r="B550" s="18"/>
      <c r="C550" s="18"/>
      <c r="D550" s="18"/>
      <c r="E550" s="18"/>
      <c r="F550" s="18"/>
      <c r="G550" s="18"/>
      <c r="H550" s="18"/>
      <c r="I550" s="18"/>
      <c r="J550" s="18"/>
      <c r="K550" s="18"/>
      <c r="L550" s="18"/>
      <c r="M550" s="18"/>
    </row>
    <row r="551" spans="1:13" ht="25.5" customHeight="1">
      <c r="A551" s="18"/>
      <c r="B551" s="18"/>
      <c r="C551" s="18"/>
      <c r="D551" s="18"/>
      <c r="E551" s="18"/>
      <c r="F551" s="18"/>
      <c r="G551" s="18"/>
      <c r="H551" s="18"/>
      <c r="I551" s="18"/>
      <c r="J551" s="18"/>
      <c r="K551" s="18"/>
      <c r="L551" s="18"/>
      <c r="M551" s="18"/>
    </row>
    <row r="552" spans="1:13" ht="25.5" customHeight="1">
      <c r="A552" s="18"/>
      <c r="B552" s="18"/>
      <c r="C552" s="18"/>
      <c r="D552" s="18"/>
      <c r="E552" s="18"/>
      <c r="F552" s="18"/>
      <c r="G552" s="18"/>
      <c r="H552" s="18"/>
      <c r="I552" s="18"/>
      <c r="J552" s="18"/>
      <c r="K552" s="18"/>
      <c r="L552" s="18"/>
      <c r="M552" s="18"/>
    </row>
    <row r="553" spans="1:13" ht="25.5" customHeight="1">
      <c r="A553" s="18"/>
      <c r="B553" s="18"/>
      <c r="C553" s="18"/>
      <c r="D553" s="18"/>
      <c r="E553" s="18"/>
      <c r="F553" s="18"/>
      <c r="G553" s="18"/>
      <c r="H553" s="18"/>
      <c r="I553" s="18"/>
      <c r="J553" s="18"/>
      <c r="K553" s="18"/>
      <c r="L553" s="18"/>
      <c r="M553" s="18"/>
    </row>
    <row r="554" spans="1:13" ht="25.5" customHeight="1">
      <c r="A554" s="18"/>
      <c r="B554" s="18"/>
      <c r="C554" s="18"/>
      <c r="D554" s="18"/>
      <c r="E554" s="18"/>
      <c r="F554" s="18"/>
      <c r="G554" s="18"/>
      <c r="H554" s="18"/>
      <c r="I554" s="18"/>
      <c r="J554" s="18"/>
      <c r="K554" s="18"/>
      <c r="L554" s="18"/>
      <c r="M554" s="18"/>
    </row>
    <row r="555" spans="1:13" ht="25.5" customHeight="1">
      <c r="A555" s="18"/>
      <c r="B555" s="18"/>
      <c r="C555" s="18"/>
      <c r="D555" s="18"/>
      <c r="E555" s="18"/>
      <c r="F555" s="18"/>
      <c r="G555" s="18"/>
      <c r="H555" s="18"/>
      <c r="I555" s="18"/>
      <c r="J555" s="18"/>
      <c r="K555" s="18"/>
      <c r="L555" s="18"/>
      <c r="M555" s="18"/>
    </row>
    <row r="556" spans="1:13" ht="25.5" customHeight="1">
      <c r="A556" s="18"/>
      <c r="B556" s="18"/>
      <c r="C556" s="18"/>
      <c r="D556" s="18"/>
      <c r="E556" s="18"/>
      <c r="F556" s="18"/>
      <c r="G556" s="18"/>
      <c r="H556" s="18"/>
      <c r="I556" s="18"/>
      <c r="J556" s="18"/>
      <c r="K556" s="18"/>
      <c r="L556" s="18"/>
      <c r="M556" s="18"/>
    </row>
    <row r="557" spans="1:13" ht="25.5" customHeight="1">
      <c r="A557" s="18"/>
      <c r="B557" s="18"/>
      <c r="C557" s="18"/>
      <c r="D557" s="18"/>
      <c r="E557" s="18"/>
      <c r="F557" s="18"/>
      <c r="G557" s="18"/>
      <c r="H557" s="18"/>
      <c r="I557" s="18"/>
      <c r="J557" s="18"/>
      <c r="K557" s="18"/>
      <c r="L557" s="18"/>
      <c r="M557" s="18"/>
    </row>
    <row r="558" spans="1:13" ht="25.5" customHeight="1">
      <c r="A558" s="18"/>
      <c r="B558" s="18"/>
      <c r="C558" s="18"/>
      <c r="D558" s="18"/>
      <c r="E558" s="18"/>
      <c r="F558" s="18"/>
      <c r="G558" s="18"/>
      <c r="H558" s="18"/>
      <c r="I558" s="18"/>
      <c r="J558" s="18"/>
      <c r="K558" s="18"/>
      <c r="L558" s="18"/>
      <c r="M558" s="18"/>
    </row>
    <row r="559" spans="1:13" ht="25.5" customHeight="1">
      <c r="A559" s="18"/>
      <c r="B559" s="18"/>
      <c r="C559" s="18"/>
      <c r="D559" s="18"/>
      <c r="E559" s="18"/>
      <c r="F559" s="18"/>
      <c r="G559" s="18"/>
      <c r="H559" s="18"/>
      <c r="I559" s="18"/>
      <c r="J559" s="18"/>
      <c r="K559" s="18"/>
      <c r="L559" s="18"/>
      <c r="M559" s="18"/>
    </row>
    <row r="560" spans="1:13" ht="25.5" customHeight="1">
      <c r="A560" s="18"/>
      <c r="B560" s="18"/>
      <c r="C560" s="18"/>
      <c r="D560" s="18"/>
      <c r="E560" s="18"/>
      <c r="F560" s="18"/>
      <c r="G560" s="18"/>
      <c r="H560" s="18"/>
      <c r="I560" s="18"/>
      <c r="J560" s="18"/>
      <c r="K560" s="18"/>
      <c r="L560" s="18"/>
      <c r="M560" s="18"/>
    </row>
    <row r="561" spans="1:13" ht="25.5" customHeight="1">
      <c r="A561" s="18"/>
      <c r="B561" s="18"/>
      <c r="C561" s="18"/>
      <c r="D561" s="18"/>
      <c r="E561" s="18"/>
      <c r="F561" s="18"/>
      <c r="G561" s="18"/>
      <c r="H561" s="18"/>
      <c r="I561" s="18"/>
      <c r="J561" s="18"/>
      <c r="K561" s="18"/>
      <c r="L561" s="18"/>
      <c r="M561" s="18"/>
    </row>
    <row r="562" spans="1:13" ht="25.5" customHeight="1">
      <c r="A562" s="18"/>
      <c r="B562" s="18"/>
      <c r="C562" s="18"/>
      <c r="D562" s="18"/>
      <c r="E562" s="18"/>
      <c r="F562" s="18"/>
      <c r="G562" s="18"/>
      <c r="H562" s="18"/>
      <c r="I562" s="18"/>
      <c r="J562" s="18"/>
      <c r="K562" s="18"/>
      <c r="L562" s="18"/>
      <c r="M562" s="18"/>
    </row>
    <row r="563" spans="1:13" ht="25.5" customHeight="1">
      <c r="A563" s="18"/>
      <c r="B563" s="18"/>
      <c r="C563" s="18"/>
      <c r="D563" s="18"/>
      <c r="E563" s="18"/>
      <c r="F563" s="18"/>
      <c r="G563" s="18"/>
      <c r="H563" s="18"/>
      <c r="I563" s="18"/>
      <c r="J563" s="18"/>
      <c r="K563" s="18"/>
      <c r="L563" s="18"/>
      <c r="M563" s="18"/>
    </row>
    <row r="564" spans="1:13" ht="25.5" customHeight="1">
      <c r="A564" s="18"/>
      <c r="B564" s="18"/>
      <c r="C564" s="18"/>
      <c r="D564" s="18"/>
      <c r="E564" s="18"/>
      <c r="F564" s="18"/>
      <c r="G564" s="18"/>
      <c r="H564" s="18"/>
      <c r="I564" s="18"/>
      <c r="J564" s="18"/>
      <c r="K564" s="18"/>
      <c r="L564" s="18"/>
      <c r="M564" s="18"/>
    </row>
    <row r="565" spans="1:13" ht="25.5" customHeight="1">
      <c r="A565" s="18"/>
      <c r="B565" s="18"/>
      <c r="C565" s="18"/>
      <c r="D565" s="18"/>
      <c r="E565" s="18"/>
      <c r="F565" s="18"/>
      <c r="G565" s="18"/>
      <c r="H565" s="18"/>
      <c r="I565" s="18"/>
      <c r="J565" s="18"/>
      <c r="K565" s="18"/>
      <c r="L565" s="18"/>
      <c r="M565" s="18"/>
    </row>
    <row r="566" spans="1:13" ht="25.5" customHeight="1">
      <c r="A566" s="18"/>
      <c r="B566" s="18"/>
      <c r="C566" s="18"/>
      <c r="D566" s="18"/>
      <c r="E566" s="18"/>
      <c r="F566" s="18"/>
      <c r="G566" s="18"/>
      <c r="H566" s="18"/>
      <c r="I566" s="18"/>
      <c r="J566" s="18"/>
      <c r="K566" s="18"/>
      <c r="L566" s="18"/>
      <c r="M566" s="18"/>
    </row>
    <row r="567" spans="1:13" ht="25.5" customHeight="1">
      <c r="A567" s="18"/>
      <c r="B567" s="18"/>
      <c r="C567" s="18"/>
      <c r="D567" s="18"/>
      <c r="E567" s="18"/>
      <c r="F567" s="18"/>
      <c r="G567" s="18"/>
      <c r="H567" s="18"/>
      <c r="I567" s="18"/>
      <c r="J567" s="18"/>
      <c r="K567" s="18"/>
      <c r="L567" s="18"/>
      <c r="M567" s="18"/>
    </row>
    <row r="568" spans="1:13" ht="25.5" customHeight="1">
      <c r="A568" s="18"/>
      <c r="B568" s="18"/>
      <c r="C568" s="18"/>
      <c r="D568" s="18"/>
      <c r="E568" s="18"/>
      <c r="F568" s="18"/>
      <c r="G568" s="18"/>
      <c r="H568" s="18"/>
      <c r="I568" s="18"/>
      <c r="J568" s="18"/>
      <c r="K568" s="18"/>
      <c r="L568" s="18"/>
      <c r="M568" s="18"/>
    </row>
    <row r="569" spans="1:13" ht="25.5" customHeight="1">
      <c r="A569" s="18"/>
      <c r="B569" s="18"/>
      <c r="C569" s="18"/>
      <c r="D569" s="18"/>
      <c r="E569" s="18"/>
      <c r="F569" s="18"/>
      <c r="G569" s="18"/>
      <c r="H569" s="18"/>
      <c r="I569" s="18"/>
      <c r="J569" s="18"/>
      <c r="K569" s="18"/>
      <c r="L569" s="18"/>
      <c r="M569" s="18"/>
    </row>
    <row r="570" spans="1:13" ht="25.5" customHeight="1">
      <c r="A570" s="18"/>
      <c r="B570" s="18"/>
      <c r="C570" s="18"/>
      <c r="D570" s="18"/>
      <c r="E570" s="18"/>
      <c r="F570" s="18"/>
      <c r="G570" s="18"/>
      <c r="H570" s="18"/>
      <c r="I570" s="18"/>
      <c r="J570" s="18"/>
      <c r="K570" s="18"/>
      <c r="L570" s="18"/>
      <c r="M570" s="18"/>
    </row>
    <row r="571" spans="1:13" ht="25.5" customHeight="1">
      <c r="A571" s="18"/>
      <c r="B571" s="18"/>
      <c r="C571" s="18"/>
      <c r="D571" s="18"/>
      <c r="E571" s="18"/>
      <c r="F571" s="18"/>
      <c r="G571" s="18"/>
      <c r="H571" s="18"/>
      <c r="I571" s="18"/>
      <c r="J571" s="18"/>
      <c r="K571" s="18"/>
      <c r="L571" s="18"/>
      <c r="M571" s="18"/>
    </row>
    <row r="572" spans="1:13" ht="25.5" customHeight="1">
      <c r="A572" s="18"/>
      <c r="B572" s="18"/>
      <c r="C572" s="18"/>
      <c r="D572" s="18"/>
      <c r="E572" s="18"/>
      <c r="F572" s="18"/>
      <c r="G572" s="18"/>
      <c r="H572" s="18"/>
      <c r="I572" s="18"/>
      <c r="J572" s="18"/>
      <c r="K572" s="18"/>
      <c r="L572" s="18"/>
      <c r="M572" s="18"/>
    </row>
    <row r="573" spans="1:13" ht="25.5" customHeight="1">
      <c r="A573" s="18"/>
      <c r="B573" s="18"/>
      <c r="C573" s="18"/>
      <c r="D573" s="18"/>
      <c r="E573" s="18"/>
      <c r="F573" s="18"/>
      <c r="G573" s="18"/>
      <c r="H573" s="18"/>
      <c r="I573" s="18"/>
      <c r="J573" s="18"/>
      <c r="K573" s="18"/>
      <c r="L573" s="18"/>
      <c r="M573" s="18"/>
    </row>
    <row r="574" spans="1:13" ht="25.5" customHeight="1">
      <c r="A574" s="18"/>
      <c r="B574" s="18"/>
      <c r="C574" s="18"/>
      <c r="D574" s="18"/>
      <c r="E574" s="18"/>
      <c r="F574" s="18"/>
      <c r="G574" s="18"/>
      <c r="H574" s="18"/>
      <c r="I574" s="18"/>
      <c r="J574" s="18"/>
      <c r="K574" s="18"/>
      <c r="L574" s="18"/>
      <c r="M574" s="18"/>
    </row>
    <row r="575" spans="1:13" ht="25.5" customHeight="1">
      <c r="A575" s="18"/>
      <c r="B575" s="18"/>
      <c r="C575" s="18"/>
      <c r="D575" s="18"/>
      <c r="E575" s="18"/>
      <c r="F575" s="18"/>
      <c r="G575" s="18"/>
      <c r="H575" s="18"/>
      <c r="I575" s="18"/>
      <c r="J575" s="18"/>
      <c r="K575" s="18"/>
      <c r="L575" s="18"/>
      <c r="M575" s="18"/>
    </row>
    <row r="576" spans="1:13" ht="25.5" customHeight="1">
      <c r="A576" s="18"/>
      <c r="B576" s="18"/>
      <c r="C576" s="18"/>
      <c r="D576" s="18"/>
      <c r="E576" s="18"/>
      <c r="F576" s="18"/>
      <c r="G576" s="18"/>
      <c r="H576" s="18"/>
      <c r="I576" s="18"/>
      <c r="J576" s="18"/>
      <c r="K576" s="18"/>
      <c r="L576" s="18"/>
      <c r="M576" s="18"/>
    </row>
    <row r="577" spans="1:13" ht="25.5" customHeight="1">
      <c r="A577" s="18"/>
      <c r="B577" s="18"/>
      <c r="C577" s="18"/>
      <c r="D577" s="18"/>
      <c r="E577" s="18"/>
      <c r="F577" s="18"/>
      <c r="G577" s="18"/>
      <c r="H577" s="18"/>
      <c r="I577" s="18"/>
      <c r="J577" s="18"/>
      <c r="K577" s="18"/>
      <c r="L577" s="18"/>
      <c r="M577" s="18"/>
    </row>
    <row r="578" spans="1:13" ht="25.5" customHeight="1">
      <c r="A578" s="18"/>
      <c r="B578" s="18"/>
      <c r="C578" s="18"/>
      <c r="D578" s="18"/>
      <c r="E578" s="18"/>
      <c r="F578" s="18"/>
      <c r="G578" s="18"/>
      <c r="H578" s="18"/>
      <c r="I578" s="18"/>
      <c r="J578" s="18"/>
      <c r="K578" s="18"/>
      <c r="L578" s="18"/>
      <c r="M578" s="18"/>
    </row>
    <row r="579" spans="1:13" ht="25.5" customHeight="1">
      <c r="A579" s="18"/>
      <c r="B579" s="18"/>
      <c r="C579" s="18"/>
      <c r="D579" s="18"/>
      <c r="E579" s="18"/>
      <c r="F579" s="18"/>
      <c r="G579" s="18"/>
      <c r="H579" s="18"/>
      <c r="I579" s="18"/>
      <c r="J579" s="18"/>
      <c r="K579" s="18"/>
      <c r="L579" s="18"/>
      <c r="M579" s="18"/>
    </row>
    <row r="580" spans="1:13" ht="25.5" customHeight="1">
      <c r="A580" s="18"/>
      <c r="B580" s="18"/>
      <c r="C580" s="18"/>
      <c r="D580" s="18"/>
      <c r="E580" s="18"/>
      <c r="F580" s="18"/>
      <c r="G580" s="18"/>
      <c r="H580" s="18"/>
      <c r="I580" s="18"/>
      <c r="J580" s="18"/>
      <c r="K580" s="18"/>
      <c r="L580" s="18"/>
      <c r="M580" s="18"/>
    </row>
    <row r="581" spans="1:13" ht="25.5" customHeight="1">
      <c r="A581" s="18"/>
      <c r="B581" s="18"/>
      <c r="C581" s="18"/>
      <c r="D581" s="18"/>
      <c r="E581" s="18"/>
      <c r="F581" s="18"/>
      <c r="G581" s="18"/>
      <c r="H581" s="18"/>
      <c r="I581" s="18"/>
      <c r="J581" s="18"/>
      <c r="K581" s="18"/>
      <c r="L581" s="18"/>
      <c r="M581" s="18"/>
    </row>
    <row r="582" spans="1:13" ht="25.5" customHeight="1">
      <c r="A582" s="18"/>
      <c r="B582" s="18"/>
      <c r="C582" s="18"/>
      <c r="D582" s="18"/>
      <c r="E582" s="18"/>
      <c r="F582" s="18"/>
      <c r="G582" s="18"/>
      <c r="H582" s="18"/>
      <c r="I582" s="18"/>
      <c r="J582" s="18"/>
      <c r="K582" s="18"/>
      <c r="L582" s="18"/>
      <c r="M582" s="18"/>
    </row>
    <row r="583" spans="1:13" ht="25.5" customHeight="1">
      <c r="A583" s="18"/>
      <c r="B583" s="18"/>
      <c r="C583" s="18"/>
      <c r="D583" s="18"/>
      <c r="E583" s="18"/>
      <c r="F583" s="18"/>
      <c r="G583" s="18"/>
      <c r="H583" s="18"/>
      <c r="I583" s="18"/>
      <c r="J583" s="18"/>
      <c r="K583" s="18"/>
      <c r="L583" s="18"/>
      <c r="M583" s="18"/>
    </row>
    <row r="584" spans="1:13" ht="25.5" customHeight="1">
      <c r="A584" s="18"/>
      <c r="B584" s="18"/>
      <c r="C584" s="18"/>
      <c r="D584" s="18"/>
      <c r="E584" s="18"/>
      <c r="F584" s="18"/>
      <c r="G584" s="18"/>
      <c r="H584" s="18"/>
      <c r="I584" s="18"/>
      <c r="J584" s="18"/>
      <c r="K584" s="18"/>
      <c r="L584" s="18"/>
      <c r="M584" s="18"/>
    </row>
    <row r="585" spans="1:13" ht="25.5" customHeight="1">
      <c r="A585" s="18"/>
      <c r="B585" s="18"/>
      <c r="C585" s="18"/>
      <c r="D585" s="18"/>
      <c r="E585" s="18"/>
      <c r="F585" s="18"/>
      <c r="G585" s="18"/>
      <c r="H585" s="18"/>
      <c r="I585" s="18"/>
      <c r="J585" s="18"/>
      <c r="K585" s="18"/>
      <c r="L585" s="18"/>
      <c r="M585" s="18"/>
    </row>
    <row r="586" spans="1:13" ht="25.5" customHeight="1">
      <c r="A586" s="18"/>
      <c r="B586" s="18"/>
      <c r="C586" s="18"/>
      <c r="D586" s="18"/>
      <c r="E586" s="18"/>
      <c r="F586" s="18"/>
      <c r="G586" s="18"/>
      <c r="H586" s="18"/>
      <c r="I586" s="18"/>
      <c r="J586" s="18"/>
      <c r="K586" s="18"/>
      <c r="L586" s="18"/>
      <c r="M586" s="18"/>
    </row>
    <row r="587" spans="1:13" ht="25.5" customHeight="1">
      <c r="A587" s="18"/>
      <c r="B587" s="18"/>
      <c r="C587" s="18"/>
      <c r="D587" s="18"/>
      <c r="E587" s="18"/>
      <c r="F587" s="18"/>
      <c r="G587" s="18"/>
      <c r="H587" s="18"/>
      <c r="I587" s="18"/>
      <c r="J587" s="18"/>
      <c r="K587" s="18"/>
      <c r="L587" s="18"/>
      <c r="M587" s="18"/>
    </row>
    <row r="588" spans="1:13" ht="25.5" customHeight="1">
      <c r="A588" s="18"/>
      <c r="B588" s="18"/>
      <c r="C588" s="18"/>
      <c r="D588" s="18"/>
      <c r="E588" s="18"/>
      <c r="F588" s="18"/>
      <c r="G588" s="18"/>
      <c r="H588" s="18"/>
      <c r="I588" s="18"/>
      <c r="J588" s="18"/>
      <c r="K588" s="18"/>
      <c r="L588" s="18"/>
      <c r="M588" s="18"/>
    </row>
    <row r="589" spans="1:13" ht="25.5" customHeight="1">
      <c r="A589" s="18"/>
      <c r="B589" s="18"/>
      <c r="C589" s="18"/>
      <c r="D589" s="18"/>
      <c r="E589" s="18"/>
      <c r="F589" s="18"/>
      <c r="G589" s="18"/>
      <c r="H589" s="18"/>
      <c r="I589" s="18"/>
      <c r="J589" s="18"/>
      <c r="K589" s="18"/>
      <c r="L589" s="18"/>
      <c r="M589" s="18"/>
    </row>
    <row r="590" spans="1:13" ht="25.5" customHeight="1">
      <c r="A590" s="18"/>
      <c r="B590" s="18"/>
      <c r="C590" s="18"/>
      <c r="D590" s="18"/>
      <c r="E590" s="18"/>
      <c r="F590" s="18"/>
      <c r="G590" s="18"/>
      <c r="H590" s="18"/>
      <c r="I590" s="18"/>
      <c r="J590" s="18"/>
      <c r="K590" s="18"/>
      <c r="L590" s="18"/>
      <c r="M590" s="18"/>
    </row>
    <row r="591" spans="1:13" ht="25.5" customHeight="1">
      <c r="A591" s="18"/>
      <c r="B591" s="18"/>
      <c r="C591" s="18"/>
      <c r="D591" s="18"/>
      <c r="E591" s="18"/>
      <c r="F591" s="18"/>
      <c r="G591" s="18"/>
      <c r="H591" s="18"/>
      <c r="I591" s="18"/>
      <c r="J591" s="18"/>
      <c r="K591" s="18"/>
      <c r="L591" s="18"/>
      <c r="M591" s="18"/>
    </row>
    <row r="592" spans="1:13" ht="25.5" customHeight="1">
      <c r="A592" s="18"/>
      <c r="B592" s="18"/>
      <c r="C592" s="18"/>
      <c r="D592" s="18"/>
      <c r="E592" s="18"/>
      <c r="F592" s="18"/>
      <c r="G592" s="18"/>
      <c r="H592" s="18"/>
      <c r="I592" s="18"/>
      <c r="J592" s="18"/>
      <c r="K592" s="18"/>
      <c r="L592" s="18"/>
      <c r="M592" s="18"/>
    </row>
    <row r="593" spans="1:13" ht="25.5" customHeight="1">
      <c r="A593" s="18"/>
      <c r="B593" s="18"/>
      <c r="C593" s="18"/>
      <c r="D593" s="18"/>
      <c r="E593" s="18"/>
      <c r="F593" s="18"/>
      <c r="G593" s="18"/>
      <c r="H593" s="18"/>
      <c r="I593" s="18"/>
      <c r="J593" s="18"/>
      <c r="K593" s="18"/>
      <c r="L593" s="18"/>
      <c r="M593" s="18"/>
    </row>
    <row r="594" spans="1:13" ht="25.5" customHeight="1">
      <c r="A594" s="18"/>
      <c r="B594" s="18"/>
      <c r="C594" s="18"/>
      <c r="D594" s="18"/>
      <c r="E594" s="18"/>
      <c r="F594" s="18"/>
      <c r="G594" s="18"/>
      <c r="H594" s="18"/>
      <c r="I594" s="18"/>
      <c r="J594" s="18"/>
      <c r="K594" s="18"/>
      <c r="L594" s="18"/>
      <c r="M594" s="18"/>
    </row>
    <row r="595" spans="1:13" ht="25.5" customHeight="1">
      <c r="A595" s="18"/>
      <c r="B595" s="18"/>
      <c r="C595" s="18"/>
      <c r="D595" s="18"/>
      <c r="E595" s="18"/>
      <c r="F595" s="18"/>
      <c r="G595" s="18"/>
      <c r="H595" s="18"/>
      <c r="I595" s="18"/>
      <c r="J595" s="18"/>
      <c r="K595" s="18"/>
      <c r="L595" s="18"/>
      <c r="M595" s="18"/>
    </row>
    <row r="596" spans="1:13" ht="25.5" customHeight="1">
      <c r="A596" s="18"/>
      <c r="B596" s="18"/>
      <c r="C596" s="18"/>
      <c r="D596" s="18"/>
      <c r="E596" s="18"/>
      <c r="F596" s="18"/>
      <c r="G596" s="18"/>
      <c r="H596" s="18"/>
      <c r="I596" s="18"/>
      <c r="J596" s="18"/>
      <c r="K596" s="18"/>
      <c r="L596" s="18"/>
      <c r="M596" s="18"/>
    </row>
    <row r="597" spans="1:13" ht="25.5" customHeight="1">
      <c r="A597" s="18"/>
      <c r="B597" s="18"/>
      <c r="C597" s="18"/>
      <c r="D597" s="18"/>
      <c r="E597" s="18"/>
      <c r="F597" s="18"/>
      <c r="G597" s="18"/>
      <c r="H597" s="18"/>
      <c r="I597" s="18"/>
      <c r="J597" s="18"/>
      <c r="K597" s="18"/>
      <c r="L597" s="18"/>
      <c r="M597" s="18"/>
    </row>
    <row r="598" spans="1:13" ht="25.5" customHeight="1">
      <c r="A598" s="18"/>
      <c r="B598" s="18"/>
      <c r="C598" s="18"/>
      <c r="D598" s="18"/>
      <c r="E598" s="18"/>
      <c r="F598" s="18"/>
      <c r="G598" s="18"/>
      <c r="H598" s="18"/>
      <c r="I598" s="18"/>
      <c r="J598" s="18"/>
      <c r="K598" s="18"/>
      <c r="L598" s="18"/>
      <c r="M598" s="18"/>
    </row>
    <row r="599" spans="1:13" ht="25.5" customHeight="1">
      <c r="A599" s="18"/>
      <c r="B599" s="18"/>
      <c r="C599" s="18"/>
      <c r="D599" s="18"/>
      <c r="E599" s="18"/>
      <c r="F599" s="18"/>
      <c r="G599" s="18"/>
      <c r="H599" s="18"/>
      <c r="I599" s="18"/>
      <c r="J599" s="18"/>
      <c r="K599" s="18"/>
      <c r="L599" s="18"/>
      <c r="M599" s="18"/>
    </row>
    <row r="600" spans="1:13" ht="25.5" customHeight="1">
      <c r="A600" s="18"/>
      <c r="B600" s="18"/>
      <c r="C600" s="18"/>
      <c r="D600" s="18"/>
      <c r="E600" s="18"/>
      <c r="F600" s="18"/>
      <c r="G600" s="18"/>
      <c r="H600" s="18"/>
      <c r="I600" s="18"/>
      <c r="J600" s="18"/>
      <c r="K600" s="18"/>
      <c r="L600" s="18"/>
      <c r="M600" s="18"/>
    </row>
    <row r="601" spans="1:13" ht="25.5" customHeight="1">
      <c r="A601" s="18"/>
      <c r="B601" s="18"/>
      <c r="C601" s="18"/>
      <c r="D601" s="18"/>
      <c r="E601" s="18"/>
      <c r="F601" s="18"/>
      <c r="G601" s="18"/>
      <c r="H601" s="18"/>
      <c r="I601" s="18"/>
      <c r="J601" s="18"/>
      <c r="K601" s="18"/>
      <c r="L601" s="18"/>
      <c r="M601" s="18"/>
    </row>
    <row r="602" spans="1:13" ht="25.5" customHeight="1">
      <c r="A602" s="18"/>
      <c r="B602" s="18"/>
      <c r="C602" s="18"/>
      <c r="D602" s="18"/>
      <c r="E602" s="18"/>
      <c r="F602" s="18"/>
      <c r="G602" s="18"/>
      <c r="H602" s="18"/>
      <c r="I602" s="18"/>
      <c r="J602" s="18"/>
      <c r="K602" s="18"/>
      <c r="L602" s="18"/>
      <c r="M602" s="18"/>
    </row>
    <row r="603" spans="1:13" ht="25.5" customHeight="1">
      <c r="A603" s="18"/>
      <c r="B603" s="18"/>
      <c r="C603" s="18"/>
      <c r="D603" s="18"/>
      <c r="E603" s="18"/>
      <c r="F603" s="18"/>
      <c r="G603" s="18"/>
      <c r="H603" s="18"/>
      <c r="I603" s="18"/>
      <c r="J603" s="18"/>
      <c r="K603" s="18"/>
      <c r="L603" s="18"/>
      <c r="M603" s="18"/>
    </row>
    <row r="604" spans="1:13" ht="25.5" customHeight="1">
      <c r="A604" s="18"/>
      <c r="B604" s="18"/>
      <c r="C604" s="18"/>
      <c r="D604" s="18"/>
      <c r="E604" s="18"/>
      <c r="F604" s="18"/>
      <c r="G604" s="18"/>
      <c r="H604" s="18"/>
      <c r="I604" s="18"/>
      <c r="J604" s="18"/>
      <c r="K604" s="18"/>
      <c r="L604" s="18"/>
      <c r="M604" s="18"/>
    </row>
    <row r="605" spans="1:13" ht="25.5" customHeight="1">
      <c r="A605" s="18"/>
      <c r="B605" s="18"/>
      <c r="C605" s="18"/>
      <c r="D605" s="18"/>
      <c r="E605" s="18"/>
      <c r="F605" s="18"/>
      <c r="G605" s="18"/>
      <c r="H605" s="18"/>
      <c r="I605" s="18"/>
      <c r="J605" s="18"/>
      <c r="K605" s="18"/>
      <c r="L605" s="18"/>
      <c r="M605" s="18"/>
    </row>
    <row r="606" spans="1:13" ht="25.5" customHeight="1">
      <c r="A606" s="18"/>
      <c r="B606" s="18"/>
      <c r="C606" s="18"/>
      <c r="D606" s="18"/>
      <c r="E606" s="18"/>
      <c r="F606" s="18"/>
      <c r="G606" s="18"/>
      <c r="H606" s="18"/>
      <c r="I606" s="18"/>
      <c r="J606" s="18"/>
      <c r="K606" s="18"/>
      <c r="L606" s="18"/>
      <c r="M606" s="18"/>
    </row>
    <row r="607" spans="1:13" ht="25.5" customHeight="1">
      <c r="A607" s="18"/>
      <c r="B607" s="18"/>
      <c r="C607" s="18"/>
      <c r="D607" s="18"/>
      <c r="E607" s="18"/>
      <c r="F607" s="18"/>
      <c r="G607" s="18"/>
      <c r="H607" s="18"/>
      <c r="I607" s="18"/>
      <c r="J607" s="18"/>
      <c r="K607" s="18"/>
      <c r="L607" s="18"/>
      <c r="M607" s="18"/>
    </row>
    <row r="608" spans="1:13" ht="25.5" customHeight="1">
      <c r="A608" s="18"/>
      <c r="B608" s="18"/>
      <c r="C608" s="18"/>
      <c r="D608" s="18"/>
      <c r="E608" s="18"/>
      <c r="F608" s="18"/>
      <c r="G608" s="18"/>
      <c r="H608" s="18"/>
      <c r="I608" s="18"/>
      <c r="J608" s="18"/>
      <c r="K608" s="18"/>
      <c r="L608" s="18"/>
      <c r="M608" s="18"/>
    </row>
    <row r="609" spans="1:13" ht="25.5" customHeight="1">
      <c r="A609" s="18"/>
      <c r="B609" s="18"/>
      <c r="C609" s="18"/>
      <c r="D609" s="18"/>
      <c r="E609" s="18"/>
      <c r="F609" s="18"/>
      <c r="G609" s="18"/>
      <c r="H609" s="18"/>
      <c r="I609" s="18"/>
      <c r="J609" s="18"/>
      <c r="K609" s="18"/>
      <c r="L609" s="18"/>
      <c r="M609" s="18"/>
    </row>
    <row r="610" spans="1:13" ht="25.5" customHeight="1">
      <c r="A610" s="18"/>
      <c r="B610" s="18"/>
      <c r="C610" s="18"/>
      <c r="D610" s="18"/>
      <c r="E610" s="18"/>
      <c r="F610" s="18"/>
      <c r="G610" s="18"/>
      <c r="H610" s="18"/>
      <c r="I610" s="18"/>
      <c r="J610" s="18"/>
      <c r="K610" s="18"/>
      <c r="L610" s="18"/>
      <c r="M610" s="18"/>
    </row>
    <row r="611" spans="1:13" ht="25.5" customHeight="1">
      <c r="A611" s="18"/>
      <c r="B611" s="18"/>
      <c r="C611" s="18"/>
      <c r="D611" s="18"/>
      <c r="E611" s="18"/>
      <c r="F611" s="18"/>
      <c r="G611" s="18"/>
      <c r="H611" s="18"/>
      <c r="I611" s="18"/>
      <c r="J611" s="18"/>
      <c r="K611" s="18"/>
      <c r="L611" s="18"/>
      <c r="M611" s="18"/>
    </row>
    <row r="612" spans="1:13" ht="25.5" customHeight="1">
      <c r="A612" s="18"/>
      <c r="B612" s="18"/>
      <c r="C612" s="18"/>
      <c r="D612" s="18"/>
      <c r="E612" s="18"/>
      <c r="F612" s="18"/>
      <c r="G612" s="18"/>
      <c r="H612" s="18"/>
      <c r="I612" s="18"/>
      <c r="J612" s="18"/>
      <c r="K612" s="18"/>
      <c r="L612" s="18"/>
      <c r="M612" s="18"/>
    </row>
    <row r="613" spans="1:13" ht="25.5" customHeight="1">
      <c r="A613" s="18"/>
      <c r="B613" s="18"/>
      <c r="C613" s="18"/>
      <c r="D613" s="18"/>
      <c r="E613" s="18"/>
      <c r="F613" s="18"/>
      <c r="G613" s="18"/>
      <c r="H613" s="18"/>
      <c r="I613" s="18"/>
      <c r="J613" s="18"/>
      <c r="K613" s="18"/>
      <c r="L613" s="18"/>
      <c r="M613" s="18"/>
    </row>
    <row r="614" spans="1:13" ht="25.5" customHeight="1">
      <c r="A614" s="18"/>
      <c r="B614" s="18"/>
      <c r="C614" s="18"/>
      <c r="D614" s="18"/>
      <c r="E614" s="18"/>
      <c r="F614" s="18"/>
      <c r="G614" s="18"/>
      <c r="H614" s="18"/>
      <c r="I614" s="18"/>
      <c r="J614" s="18"/>
      <c r="K614" s="18"/>
      <c r="L614" s="18"/>
      <c r="M614" s="18"/>
    </row>
    <row r="615" spans="1:13" ht="25.5" customHeight="1">
      <c r="A615" s="18"/>
      <c r="B615" s="18"/>
      <c r="C615" s="18"/>
      <c r="D615" s="18"/>
      <c r="E615" s="18"/>
      <c r="F615" s="18"/>
      <c r="G615" s="18"/>
      <c r="H615" s="18"/>
      <c r="I615" s="18"/>
      <c r="J615" s="18"/>
      <c r="K615" s="18"/>
      <c r="L615" s="18"/>
      <c r="M615" s="18"/>
    </row>
    <row r="616" spans="1:13" ht="25.5" customHeight="1">
      <c r="A616" s="18"/>
      <c r="B616" s="18"/>
      <c r="C616" s="18"/>
      <c r="D616" s="18"/>
      <c r="E616" s="18"/>
      <c r="F616" s="18"/>
      <c r="G616" s="18"/>
      <c r="H616" s="18"/>
      <c r="I616" s="18"/>
      <c r="J616" s="18"/>
      <c r="K616" s="18"/>
      <c r="L616" s="18"/>
      <c r="M616" s="18"/>
    </row>
    <row r="617" spans="1:13" ht="25.5" customHeight="1">
      <c r="A617" s="18"/>
      <c r="B617" s="18"/>
      <c r="C617" s="18"/>
      <c r="D617" s="18"/>
      <c r="E617" s="18"/>
      <c r="F617" s="18"/>
      <c r="G617" s="18"/>
      <c r="H617" s="18"/>
      <c r="I617" s="18"/>
      <c r="J617" s="18"/>
      <c r="K617" s="18"/>
      <c r="L617" s="18"/>
      <c r="M617" s="18"/>
    </row>
    <row r="618" spans="1:13" ht="25.5" customHeight="1">
      <c r="A618" s="18"/>
      <c r="B618" s="18"/>
      <c r="C618" s="18"/>
      <c r="D618" s="18"/>
      <c r="E618" s="18"/>
      <c r="F618" s="18"/>
      <c r="G618" s="18"/>
      <c r="H618" s="18"/>
      <c r="I618" s="18"/>
      <c r="J618" s="18"/>
      <c r="K618" s="18"/>
      <c r="L618" s="18"/>
      <c r="M618" s="18"/>
    </row>
    <row r="619" spans="1:13" ht="25.5" customHeight="1">
      <c r="A619" s="18"/>
      <c r="B619" s="18"/>
      <c r="C619" s="18"/>
      <c r="D619" s="18"/>
      <c r="E619" s="18"/>
      <c r="F619" s="18"/>
      <c r="G619" s="18"/>
      <c r="H619" s="18"/>
      <c r="I619" s="18"/>
      <c r="J619" s="18"/>
      <c r="K619" s="18"/>
      <c r="L619" s="18"/>
      <c r="M619" s="18"/>
    </row>
    <row r="620" spans="1:13" ht="25.5" customHeight="1">
      <c r="A620" s="18"/>
      <c r="B620" s="18"/>
      <c r="C620" s="18"/>
      <c r="D620" s="18"/>
      <c r="E620" s="18"/>
      <c r="F620" s="18"/>
      <c r="G620" s="18"/>
      <c r="H620" s="18"/>
      <c r="I620" s="18"/>
      <c r="J620" s="18"/>
      <c r="K620" s="18"/>
      <c r="L620" s="18"/>
      <c r="M620" s="18"/>
    </row>
    <row r="621" spans="1:13" ht="25.5" customHeight="1">
      <c r="A621" s="18"/>
      <c r="B621" s="18"/>
      <c r="C621" s="18"/>
      <c r="D621" s="18"/>
      <c r="E621" s="18"/>
      <c r="F621" s="18"/>
      <c r="G621" s="18"/>
      <c r="H621" s="18"/>
      <c r="I621" s="18"/>
      <c r="J621" s="18"/>
      <c r="K621" s="18"/>
      <c r="L621" s="18"/>
      <c r="M621" s="18"/>
    </row>
    <row r="622" spans="1:13" ht="25.5" customHeight="1">
      <c r="A622" s="18"/>
      <c r="B622" s="18"/>
      <c r="C622" s="18"/>
      <c r="D622" s="18"/>
      <c r="E622" s="18"/>
      <c r="F622" s="18"/>
      <c r="G622" s="18"/>
      <c r="H622" s="18"/>
      <c r="I622" s="18"/>
      <c r="J622" s="18"/>
      <c r="K622" s="18"/>
      <c r="L622" s="18"/>
      <c r="M622" s="18"/>
    </row>
    <row r="623" spans="1:13" ht="25.5" customHeight="1">
      <c r="A623" s="18"/>
      <c r="B623" s="18"/>
      <c r="C623" s="18"/>
      <c r="D623" s="18"/>
      <c r="E623" s="18"/>
      <c r="F623" s="18"/>
      <c r="G623" s="18"/>
      <c r="H623" s="18"/>
      <c r="I623" s="18"/>
      <c r="J623" s="18"/>
      <c r="K623" s="18"/>
      <c r="L623" s="18"/>
      <c r="M623" s="18"/>
    </row>
    <row r="624" spans="1:13" ht="25.5" customHeight="1">
      <c r="A624" s="18"/>
      <c r="B624" s="18"/>
      <c r="C624" s="18"/>
      <c r="D624" s="18"/>
      <c r="E624" s="18"/>
      <c r="F624" s="18"/>
      <c r="G624" s="18"/>
      <c r="H624" s="18"/>
      <c r="I624" s="18"/>
      <c r="J624" s="18"/>
      <c r="K624" s="18"/>
      <c r="L624" s="18"/>
      <c r="M624" s="18"/>
    </row>
    <row r="625" spans="1:13" ht="25.5" customHeight="1">
      <c r="A625" s="18"/>
      <c r="B625" s="18"/>
      <c r="C625" s="18"/>
      <c r="D625" s="18"/>
      <c r="E625" s="18"/>
      <c r="F625" s="18"/>
      <c r="G625" s="18"/>
      <c r="H625" s="18"/>
      <c r="I625" s="18"/>
      <c r="J625" s="18"/>
      <c r="K625" s="18"/>
      <c r="L625" s="18"/>
      <c r="M625" s="18"/>
    </row>
    <row r="626" spans="1:13" ht="25.5" customHeight="1">
      <c r="A626" s="18"/>
      <c r="B626" s="18"/>
      <c r="C626" s="18"/>
      <c r="D626" s="18"/>
      <c r="E626" s="18"/>
      <c r="F626" s="18"/>
      <c r="G626" s="18"/>
      <c r="H626" s="18"/>
      <c r="I626" s="18"/>
      <c r="J626" s="18"/>
      <c r="K626" s="18"/>
      <c r="L626" s="18"/>
      <c r="M626" s="18"/>
    </row>
  </sheetData>
  <sheetProtection/>
  <mergeCells count="1">
    <mergeCell ref="A1:B1"/>
  </mergeCells>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E20"/>
  <sheetViews>
    <sheetView showGridLines="0" showZeros="0" workbookViewId="0" topLeftCell="A1">
      <selection activeCell="C21" sqref="C21"/>
    </sheetView>
  </sheetViews>
  <sheetFormatPr defaultColWidth="12.125" defaultRowHeight="15" customHeight="1"/>
  <cols>
    <col min="1" max="5" width="21.625" style="0" customWidth="1"/>
  </cols>
  <sheetData>
    <row r="1" spans="1:5" ht="19.5" customHeight="1">
      <c r="A1" s="9"/>
      <c r="B1" s="9"/>
      <c r="C1" s="9"/>
      <c r="D1" s="9"/>
      <c r="E1" s="9"/>
    </row>
    <row r="2" spans="1:5" ht="19.5" customHeight="1">
      <c r="A2" s="9"/>
      <c r="B2" s="9"/>
      <c r="C2" s="9"/>
      <c r="D2" s="9"/>
      <c r="E2" s="9"/>
    </row>
    <row r="3" spans="1:5" ht="19.5" customHeight="1">
      <c r="A3" s="9"/>
      <c r="B3" s="9"/>
      <c r="C3" s="9"/>
      <c r="D3" s="9"/>
      <c r="E3" s="9"/>
    </row>
    <row r="4" spans="1:5" ht="19.5" customHeight="1">
      <c r="A4" s="9"/>
      <c r="B4" s="9"/>
      <c r="C4" s="9"/>
      <c r="D4" s="9"/>
      <c r="E4" s="9"/>
    </row>
    <row r="5" spans="1:5" ht="19.5" customHeight="1">
      <c r="A5" s="9"/>
      <c r="B5" s="9"/>
      <c r="C5" s="9"/>
      <c r="D5" s="9"/>
      <c r="E5" s="9"/>
    </row>
    <row r="6" spans="1:5" ht="19.5" customHeight="1">
      <c r="A6" s="9"/>
      <c r="B6" s="9"/>
      <c r="C6" s="9"/>
      <c r="D6" s="9"/>
      <c r="E6" s="9"/>
    </row>
    <row r="7" spans="1:5" ht="19.5" customHeight="1">
      <c r="A7" s="9"/>
      <c r="B7" s="9"/>
      <c r="C7" s="9"/>
      <c r="D7" s="9"/>
      <c r="E7" s="9"/>
    </row>
    <row r="8" spans="1:5" ht="19.5" customHeight="1">
      <c r="A8" s="9"/>
      <c r="B8" s="9"/>
      <c r="C8" s="9"/>
      <c r="D8" s="9"/>
      <c r="E8" s="9"/>
    </row>
    <row r="9" spans="1:5" ht="41.25" customHeight="1">
      <c r="A9" s="10" t="s">
        <v>35</v>
      </c>
      <c r="B9" s="10"/>
      <c r="C9" s="10"/>
      <c r="D9" s="10"/>
      <c r="E9" s="10"/>
    </row>
    <row r="10" spans="1:5" ht="19.5" customHeight="1">
      <c r="A10" s="9"/>
      <c r="B10" s="9"/>
      <c r="C10" s="9"/>
      <c r="D10" s="9"/>
      <c r="E10" s="9"/>
    </row>
    <row r="11" spans="1:5" ht="19.5" customHeight="1">
      <c r="A11" s="9"/>
      <c r="B11" s="9"/>
      <c r="C11" s="9"/>
      <c r="D11" s="9"/>
      <c r="E11" s="9"/>
    </row>
    <row r="12" spans="1:5" ht="19.5" customHeight="1">
      <c r="A12" s="9"/>
      <c r="B12" s="9"/>
      <c r="C12" s="9"/>
      <c r="D12" s="9"/>
      <c r="E12" s="9"/>
    </row>
    <row r="13" spans="1:5" ht="19.5" customHeight="1">
      <c r="A13" s="9"/>
      <c r="B13" s="9"/>
      <c r="C13" s="9"/>
      <c r="D13" s="9"/>
      <c r="E13" s="9"/>
    </row>
    <row r="14" spans="1:5" ht="19.5" customHeight="1">
      <c r="A14" s="9"/>
      <c r="B14" s="9"/>
      <c r="C14" s="9"/>
      <c r="D14" s="9"/>
      <c r="E14" s="9"/>
    </row>
    <row r="15" spans="1:5" ht="19.5" customHeight="1">
      <c r="A15" s="9"/>
      <c r="B15" s="9"/>
      <c r="C15" s="9"/>
      <c r="D15" s="9"/>
      <c r="E15" s="9"/>
    </row>
    <row r="16" spans="1:5" ht="19.5" customHeight="1">
      <c r="A16" s="9"/>
      <c r="B16" s="9"/>
      <c r="C16" s="9"/>
      <c r="D16" s="9"/>
      <c r="E16" s="9"/>
    </row>
    <row r="17" spans="1:5" ht="19.5" customHeight="1">
      <c r="A17" s="9"/>
      <c r="B17" s="9"/>
      <c r="C17" s="9"/>
      <c r="D17" s="9"/>
      <c r="E17" s="9"/>
    </row>
    <row r="18" spans="1:5" ht="19.5" customHeight="1">
      <c r="A18" s="9"/>
      <c r="B18" s="9"/>
      <c r="C18" s="9"/>
      <c r="D18" s="9"/>
      <c r="E18" s="9"/>
    </row>
    <row r="19" spans="1:5" ht="19.5" customHeight="1">
      <c r="A19" s="9"/>
      <c r="B19" s="9"/>
      <c r="C19" s="9"/>
      <c r="D19" s="9"/>
      <c r="E19" s="9"/>
    </row>
    <row r="20" spans="1:5" ht="19.5" customHeight="1">
      <c r="A20" s="9"/>
      <c r="B20" s="9"/>
      <c r="C20" s="9"/>
      <c r="D20" s="9"/>
      <c r="E20" s="9"/>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D24"/>
  <sheetViews>
    <sheetView showGridLines="0" showZeros="0" workbookViewId="0" topLeftCell="A40">
      <selection activeCell="G1" sqref="G1"/>
    </sheetView>
  </sheetViews>
  <sheetFormatPr defaultColWidth="12.125" defaultRowHeight="20.25" customHeight="1"/>
  <cols>
    <col min="1" max="1" width="13.50390625" style="0" customWidth="1"/>
    <col min="2" max="2" width="51.875" style="0" customWidth="1"/>
    <col min="3" max="3" width="50.00390625" style="0" customWidth="1"/>
    <col min="4" max="254" width="12.125" style="0" customWidth="1"/>
  </cols>
  <sheetData>
    <row r="1" spans="1:4" ht="20.25" customHeight="1">
      <c r="A1" s="65" t="s">
        <v>1</v>
      </c>
      <c r="B1" s="65"/>
      <c r="C1" s="65"/>
      <c r="D1" s="66"/>
    </row>
    <row r="2" spans="1:4" ht="20.25" customHeight="1">
      <c r="A2" s="9"/>
      <c r="B2" s="9"/>
      <c r="C2" s="9"/>
      <c r="D2" s="9"/>
    </row>
    <row r="3" spans="1:4" ht="20.25" customHeight="1">
      <c r="A3" s="67" t="s">
        <v>2</v>
      </c>
      <c r="B3" s="67" t="s">
        <v>3</v>
      </c>
      <c r="C3" s="68"/>
      <c r="D3" s="9"/>
    </row>
    <row r="4" spans="1:4" ht="20.25" customHeight="1">
      <c r="A4" s="69" t="s">
        <v>4</v>
      </c>
      <c r="B4" s="33" t="s">
        <v>5</v>
      </c>
      <c r="C4" s="67" t="s">
        <v>6</v>
      </c>
      <c r="D4" s="9"/>
    </row>
    <row r="5" spans="1:4" ht="20.25" customHeight="1">
      <c r="A5" s="69" t="s">
        <v>7</v>
      </c>
      <c r="B5" s="33" t="s">
        <v>8</v>
      </c>
      <c r="C5" s="67"/>
      <c r="D5" s="9"/>
    </row>
    <row r="6" spans="1:4" ht="20.25" customHeight="1">
      <c r="A6" s="69" t="s">
        <v>9</v>
      </c>
      <c r="B6" s="33" t="s">
        <v>10</v>
      </c>
      <c r="C6" s="67"/>
      <c r="D6" s="70"/>
    </row>
    <row r="7" spans="1:4" ht="20.25" customHeight="1">
      <c r="A7" s="69" t="s">
        <v>11</v>
      </c>
      <c r="B7" s="33" t="s">
        <v>12</v>
      </c>
      <c r="C7" s="67"/>
      <c r="D7" s="9"/>
    </row>
    <row r="8" spans="1:4" ht="20.25" customHeight="1">
      <c r="A8" s="69" t="s">
        <v>13</v>
      </c>
      <c r="B8" s="33" t="s">
        <v>14</v>
      </c>
      <c r="C8" s="67"/>
      <c r="D8" s="9"/>
    </row>
    <row r="9" spans="1:4" ht="20.25" customHeight="1">
      <c r="A9" s="69" t="s">
        <v>15</v>
      </c>
      <c r="B9" s="71" t="s">
        <v>16</v>
      </c>
      <c r="C9" s="67" t="s">
        <v>17</v>
      </c>
      <c r="D9" s="70"/>
    </row>
    <row r="10" spans="1:4" ht="20.25" customHeight="1">
      <c r="A10" s="69" t="s">
        <v>18</v>
      </c>
      <c r="B10" s="71" t="s">
        <v>19</v>
      </c>
      <c r="C10" s="67"/>
      <c r="D10" s="70"/>
    </row>
    <row r="11" spans="1:4" ht="20.25" customHeight="1">
      <c r="A11" s="69" t="s">
        <v>20</v>
      </c>
      <c r="B11" s="33" t="s">
        <v>21</v>
      </c>
      <c r="C11" s="67"/>
      <c r="D11" s="9"/>
    </row>
    <row r="12" spans="1:4" ht="20.25" customHeight="1">
      <c r="A12" s="69" t="s">
        <v>22</v>
      </c>
      <c r="B12" s="71" t="s">
        <v>23</v>
      </c>
      <c r="C12" s="67"/>
      <c r="D12" s="9"/>
    </row>
    <row r="13" spans="1:4" ht="20.25" customHeight="1">
      <c r="A13" s="69" t="s">
        <v>24</v>
      </c>
      <c r="B13" s="33" t="s">
        <v>25</v>
      </c>
      <c r="C13" s="67" t="s">
        <v>26</v>
      </c>
      <c r="D13" s="9"/>
    </row>
    <row r="14" spans="1:4" ht="20.25" customHeight="1">
      <c r="A14" s="69" t="s">
        <v>27</v>
      </c>
      <c r="B14" s="33" t="s">
        <v>28</v>
      </c>
      <c r="C14" s="67"/>
      <c r="D14" s="9"/>
    </row>
    <row r="15" spans="1:4" ht="20.25" customHeight="1">
      <c r="A15" s="69" t="s">
        <v>29</v>
      </c>
      <c r="B15" s="33" t="s">
        <v>30</v>
      </c>
      <c r="C15" s="67"/>
      <c r="D15" s="9"/>
    </row>
    <row r="16" spans="1:4" ht="20.25" customHeight="1">
      <c r="A16" s="69" t="s">
        <v>31</v>
      </c>
      <c r="B16" s="33" t="s">
        <v>32</v>
      </c>
      <c r="C16" s="67"/>
      <c r="D16" s="9"/>
    </row>
    <row r="17" spans="1:4" ht="20.25" customHeight="1">
      <c r="A17" s="69" t="s">
        <v>33</v>
      </c>
      <c r="B17" s="33" t="s">
        <v>34</v>
      </c>
      <c r="C17" s="67" t="s">
        <v>35</v>
      </c>
      <c r="D17" s="9"/>
    </row>
    <row r="18" spans="1:4" ht="20.25" customHeight="1">
      <c r="A18" s="69" t="s">
        <v>36</v>
      </c>
      <c r="B18" s="33" t="s">
        <v>37</v>
      </c>
      <c r="C18" s="67"/>
      <c r="D18" s="9"/>
    </row>
    <row r="19" spans="1:4" ht="20.25" customHeight="1">
      <c r="A19" s="69" t="s">
        <v>38</v>
      </c>
      <c r="B19" s="33" t="s">
        <v>39</v>
      </c>
      <c r="C19" s="67"/>
      <c r="D19" s="9"/>
    </row>
    <row r="20" spans="1:4" ht="20.25" customHeight="1">
      <c r="A20" s="69" t="s">
        <v>40</v>
      </c>
      <c r="B20" s="33" t="s">
        <v>41</v>
      </c>
      <c r="C20" s="67" t="s">
        <v>42</v>
      </c>
      <c r="D20" s="9"/>
    </row>
    <row r="21" spans="1:4" ht="20.25" customHeight="1">
      <c r="A21" s="69" t="s">
        <v>43</v>
      </c>
      <c r="B21" s="33" t="s">
        <v>44</v>
      </c>
      <c r="C21" s="67"/>
      <c r="D21" s="9"/>
    </row>
    <row r="22" spans="1:4" ht="20.25" customHeight="1">
      <c r="A22" s="9"/>
      <c r="B22" s="9"/>
      <c r="C22" s="9"/>
      <c r="D22" s="9"/>
    </row>
    <row r="23" spans="1:4" ht="20.25" customHeight="1">
      <c r="A23" s="9"/>
      <c r="B23" s="9"/>
      <c r="C23" s="9"/>
      <c r="D23" s="9"/>
    </row>
    <row r="24" spans="1:4" ht="20.25" customHeight="1">
      <c r="A24" s="9"/>
      <c r="B24" s="9"/>
      <c r="C24" s="9"/>
      <c r="D24" s="9"/>
    </row>
  </sheetData>
  <sheetProtection/>
  <mergeCells count="6">
    <mergeCell ref="A1:C1"/>
    <mergeCell ref="C4:C8"/>
    <mergeCell ref="C9:C12"/>
    <mergeCell ref="C13:C16"/>
    <mergeCell ref="C17:C19"/>
    <mergeCell ref="C20:C21"/>
  </mergeCells>
  <printOptions gridLines="1"/>
  <pageMargins left="0.75" right="0.75" top="1" bottom="1" header="0" footer="0"/>
  <pageSetup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I12"/>
  <sheetViews>
    <sheetView showGridLines="0" showZeros="0" workbookViewId="0" topLeftCell="A1">
      <selection activeCell="A2" sqref="A2:I2"/>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 t="s">
        <v>2542</v>
      </c>
      <c r="B1" s="1"/>
      <c r="C1" s="1"/>
      <c r="D1" s="1"/>
      <c r="E1" s="1"/>
      <c r="F1" s="1"/>
      <c r="G1" s="1"/>
      <c r="H1" s="1"/>
      <c r="I1" s="1"/>
    </row>
    <row r="2" spans="1:9" ht="16.5" customHeight="1">
      <c r="A2" s="2" t="s">
        <v>2543</v>
      </c>
      <c r="B2" s="2"/>
      <c r="C2" s="2"/>
      <c r="D2" s="2"/>
      <c r="E2" s="2"/>
      <c r="F2" s="2"/>
      <c r="G2" s="2"/>
      <c r="H2" s="2"/>
      <c r="I2" s="2"/>
    </row>
    <row r="3" spans="1:9" ht="16.5" customHeight="1">
      <c r="A3" s="2" t="s">
        <v>708</v>
      </c>
      <c r="B3" s="2"/>
      <c r="C3" s="2"/>
      <c r="D3" s="2"/>
      <c r="E3" s="2"/>
      <c r="F3" s="2"/>
      <c r="G3" s="2"/>
      <c r="H3" s="2"/>
      <c r="I3" s="2"/>
    </row>
    <row r="4" spans="1:9" ht="43.5" customHeight="1">
      <c r="A4" s="11" t="s">
        <v>2544</v>
      </c>
      <c r="B4" s="12" t="s">
        <v>2444</v>
      </c>
      <c r="C4" s="12" t="s">
        <v>2545</v>
      </c>
      <c r="D4" s="12" t="s">
        <v>2546</v>
      </c>
      <c r="E4" s="12" t="s">
        <v>2547</v>
      </c>
      <c r="F4" s="12" t="s">
        <v>2548</v>
      </c>
      <c r="G4" s="12" t="s">
        <v>2549</v>
      </c>
      <c r="H4" s="12" t="s">
        <v>2550</v>
      </c>
      <c r="I4" s="12" t="s">
        <v>2551</v>
      </c>
    </row>
    <row r="5" spans="1:9" ht="16.5" customHeight="1">
      <c r="A5" s="13" t="s">
        <v>2552</v>
      </c>
      <c r="B5" s="14">
        <f aca="true" t="shared" si="0" ref="B5:B12">SUM(C5:I5)</f>
        <v>0</v>
      </c>
      <c r="C5" s="15">
        <v>0</v>
      </c>
      <c r="D5" s="15">
        <v>0</v>
      </c>
      <c r="E5" s="15">
        <v>0</v>
      </c>
      <c r="F5" s="15">
        <v>0</v>
      </c>
      <c r="G5" s="15">
        <v>0</v>
      </c>
      <c r="H5" s="15">
        <v>0</v>
      </c>
      <c r="I5" s="15">
        <v>0</v>
      </c>
    </row>
    <row r="6" spans="1:9" ht="16.5" customHeight="1">
      <c r="A6" s="16" t="s">
        <v>2553</v>
      </c>
      <c r="B6" s="14">
        <f t="shared" si="0"/>
        <v>0</v>
      </c>
      <c r="C6" s="15">
        <v>0</v>
      </c>
      <c r="D6" s="15">
        <v>0</v>
      </c>
      <c r="E6" s="15">
        <v>0</v>
      </c>
      <c r="F6" s="15">
        <v>0</v>
      </c>
      <c r="G6" s="15">
        <v>0</v>
      </c>
      <c r="H6" s="15">
        <v>0</v>
      </c>
      <c r="I6" s="15">
        <v>0</v>
      </c>
    </row>
    <row r="7" spans="1:9" ht="15" customHeight="1">
      <c r="A7" s="16" t="s">
        <v>2554</v>
      </c>
      <c r="B7" s="14">
        <f t="shared" si="0"/>
        <v>0</v>
      </c>
      <c r="C7" s="15">
        <v>0</v>
      </c>
      <c r="D7" s="15">
        <v>0</v>
      </c>
      <c r="E7" s="15">
        <v>0</v>
      </c>
      <c r="F7" s="15">
        <v>0</v>
      </c>
      <c r="G7" s="15">
        <v>0</v>
      </c>
      <c r="H7" s="15">
        <v>0</v>
      </c>
      <c r="I7" s="15">
        <v>0</v>
      </c>
    </row>
    <row r="8" spans="1:9" ht="15" customHeight="1">
      <c r="A8" s="16" t="s">
        <v>2555</v>
      </c>
      <c r="B8" s="14">
        <f t="shared" si="0"/>
        <v>0</v>
      </c>
      <c r="C8" s="15">
        <v>0</v>
      </c>
      <c r="D8" s="15">
        <v>0</v>
      </c>
      <c r="E8" s="15">
        <v>0</v>
      </c>
      <c r="F8" s="15">
        <v>0</v>
      </c>
      <c r="G8" s="15">
        <v>0</v>
      </c>
      <c r="H8" s="15">
        <v>0</v>
      </c>
      <c r="I8" s="15">
        <v>0</v>
      </c>
    </row>
    <row r="9" spans="1:9" ht="16.5" customHeight="1">
      <c r="A9" s="16" t="s">
        <v>2556</v>
      </c>
      <c r="B9" s="14">
        <f t="shared" si="0"/>
        <v>0</v>
      </c>
      <c r="C9" s="15">
        <v>0</v>
      </c>
      <c r="D9" s="15">
        <v>0</v>
      </c>
      <c r="E9" s="15">
        <v>0</v>
      </c>
      <c r="F9" s="15">
        <v>0</v>
      </c>
      <c r="G9" s="15">
        <v>0</v>
      </c>
      <c r="H9" s="15">
        <v>0</v>
      </c>
      <c r="I9" s="15">
        <v>0</v>
      </c>
    </row>
    <row r="10" spans="1:9" ht="16.5" customHeight="1">
      <c r="A10" s="16" t="s">
        <v>2557</v>
      </c>
      <c r="B10" s="14">
        <f t="shared" si="0"/>
        <v>0</v>
      </c>
      <c r="C10" s="15">
        <v>0</v>
      </c>
      <c r="D10" s="15">
        <v>0</v>
      </c>
      <c r="E10" s="15">
        <v>0</v>
      </c>
      <c r="F10" s="15">
        <v>0</v>
      </c>
      <c r="G10" s="15">
        <v>0</v>
      </c>
      <c r="H10" s="15">
        <v>0</v>
      </c>
      <c r="I10" s="15">
        <v>0</v>
      </c>
    </row>
    <row r="11" spans="1:9" ht="16.5" customHeight="1">
      <c r="A11" s="16" t="s">
        <v>2558</v>
      </c>
      <c r="B11" s="14">
        <f t="shared" si="0"/>
        <v>0</v>
      </c>
      <c r="C11" s="15">
        <v>0</v>
      </c>
      <c r="D11" s="15">
        <v>0</v>
      </c>
      <c r="E11" s="15">
        <v>0</v>
      </c>
      <c r="F11" s="15">
        <v>0</v>
      </c>
      <c r="G11" s="15">
        <v>0</v>
      </c>
      <c r="H11" s="15">
        <v>0</v>
      </c>
      <c r="I11" s="15">
        <v>0</v>
      </c>
    </row>
    <row r="12" spans="1:9" ht="15" customHeight="1">
      <c r="A12" s="16" t="s">
        <v>2559</v>
      </c>
      <c r="B12" s="14">
        <f t="shared" si="0"/>
        <v>0</v>
      </c>
      <c r="C12" s="15">
        <v>0</v>
      </c>
      <c r="D12" s="15">
        <v>0</v>
      </c>
      <c r="E12" s="15">
        <v>0</v>
      </c>
      <c r="F12" s="15">
        <v>0</v>
      </c>
      <c r="G12" s="15">
        <v>0</v>
      </c>
      <c r="H12" s="15">
        <v>0</v>
      </c>
      <c r="I12" s="15">
        <v>0</v>
      </c>
    </row>
  </sheetData>
  <sheetProtection/>
  <mergeCells count="3">
    <mergeCell ref="A1:I1"/>
    <mergeCell ref="A2:I2"/>
    <mergeCell ref="A3:I3"/>
  </mergeCells>
  <printOptions gridLines="1"/>
  <pageMargins left="0.75" right="0.75" top="1" bottom="1" header="0" footer="0"/>
  <pageSetup orientation="portrait"/>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I9"/>
  <sheetViews>
    <sheetView showGridLines="0" showZeros="0" workbookViewId="0" topLeftCell="A1">
      <selection activeCell="K13" sqref="K13"/>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 t="s">
        <v>2560</v>
      </c>
      <c r="B1" s="1"/>
      <c r="C1" s="1"/>
      <c r="D1" s="1"/>
      <c r="E1" s="1"/>
      <c r="F1" s="1"/>
      <c r="G1" s="1"/>
      <c r="H1" s="1"/>
      <c r="I1" s="1"/>
    </row>
    <row r="2" spans="1:9" ht="16.5" customHeight="1">
      <c r="A2" s="2" t="s">
        <v>2561</v>
      </c>
      <c r="B2" s="2"/>
      <c r="C2" s="2"/>
      <c r="D2" s="2"/>
      <c r="E2" s="2"/>
      <c r="F2" s="2"/>
      <c r="G2" s="2"/>
      <c r="H2" s="2"/>
      <c r="I2" s="2"/>
    </row>
    <row r="3" spans="1:9" ht="16.5" customHeight="1">
      <c r="A3" s="2" t="s">
        <v>708</v>
      </c>
      <c r="B3" s="2"/>
      <c r="C3" s="2"/>
      <c r="D3" s="2"/>
      <c r="E3" s="2"/>
      <c r="F3" s="2"/>
      <c r="G3" s="2"/>
      <c r="H3" s="2"/>
      <c r="I3" s="2"/>
    </row>
    <row r="4" spans="1:9" ht="43.5" customHeight="1">
      <c r="A4" s="11" t="s">
        <v>2544</v>
      </c>
      <c r="B4" s="12" t="s">
        <v>2444</v>
      </c>
      <c r="C4" s="12" t="s">
        <v>2545</v>
      </c>
      <c r="D4" s="12" t="s">
        <v>2546</v>
      </c>
      <c r="E4" s="12" t="s">
        <v>2547</v>
      </c>
      <c r="F4" s="12" t="s">
        <v>2548</v>
      </c>
      <c r="G4" s="12" t="s">
        <v>2549</v>
      </c>
      <c r="H4" s="12" t="s">
        <v>2550</v>
      </c>
      <c r="I4" s="12" t="s">
        <v>2551</v>
      </c>
    </row>
    <row r="5" spans="1:9" ht="16.5" customHeight="1">
      <c r="A5" s="13" t="s">
        <v>2562</v>
      </c>
      <c r="B5" s="14">
        <f>SUM(C5:I5)</f>
        <v>0</v>
      </c>
      <c r="C5" s="15">
        <v>0</v>
      </c>
      <c r="D5" s="15">
        <v>0</v>
      </c>
      <c r="E5" s="15">
        <v>0</v>
      </c>
      <c r="F5" s="15">
        <v>0</v>
      </c>
      <c r="G5" s="15">
        <v>0</v>
      </c>
      <c r="H5" s="15">
        <v>0</v>
      </c>
      <c r="I5" s="15">
        <v>0</v>
      </c>
    </row>
    <row r="6" spans="1:9" ht="16.5" customHeight="1">
      <c r="A6" s="16" t="s">
        <v>2563</v>
      </c>
      <c r="B6" s="14">
        <f>SUM(C6:I6)</f>
        <v>0</v>
      </c>
      <c r="C6" s="15">
        <v>0</v>
      </c>
      <c r="D6" s="15">
        <v>0</v>
      </c>
      <c r="E6" s="15">
        <v>0</v>
      </c>
      <c r="F6" s="15">
        <v>0</v>
      </c>
      <c r="G6" s="15">
        <v>0</v>
      </c>
      <c r="H6" s="15">
        <v>0</v>
      </c>
      <c r="I6" s="15">
        <v>0</v>
      </c>
    </row>
    <row r="7" spans="1:9" ht="16.5" customHeight="1">
      <c r="A7" s="16" t="s">
        <v>2564</v>
      </c>
      <c r="B7" s="14">
        <f>SUM(C7:I7)</f>
        <v>0</v>
      </c>
      <c r="C7" s="15">
        <v>0</v>
      </c>
      <c r="D7" s="15">
        <v>0</v>
      </c>
      <c r="E7" s="15">
        <v>0</v>
      </c>
      <c r="F7" s="15">
        <v>0</v>
      </c>
      <c r="G7" s="15">
        <v>0</v>
      </c>
      <c r="H7" s="15">
        <v>0</v>
      </c>
      <c r="I7" s="15">
        <v>0</v>
      </c>
    </row>
    <row r="8" spans="1:9" ht="16.5" customHeight="1">
      <c r="A8" s="16" t="s">
        <v>2565</v>
      </c>
      <c r="B8" s="14">
        <f>SUM(C8:I8)</f>
        <v>0</v>
      </c>
      <c r="C8" s="15">
        <v>0</v>
      </c>
      <c r="D8" s="15">
        <v>0</v>
      </c>
      <c r="E8" s="15">
        <v>0</v>
      </c>
      <c r="F8" s="15">
        <v>0</v>
      </c>
      <c r="G8" s="15">
        <v>0</v>
      </c>
      <c r="H8" s="15">
        <v>0</v>
      </c>
      <c r="I8" s="15">
        <v>0</v>
      </c>
    </row>
    <row r="9" spans="1:9" ht="15" customHeight="1">
      <c r="A9" s="16" t="s">
        <v>2566</v>
      </c>
      <c r="B9" s="14">
        <f>SUM(C9:I9)</f>
        <v>0</v>
      </c>
      <c r="C9" s="15">
        <v>0</v>
      </c>
      <c r="D9" s="15">
        <v>0</v>
      </c>
      <c r="E9" s="15">
        <v>0</v>
      </c>
      <c r="F9" s="15">
        <v>0</v>
      </c>
      <c r="G9" s="15">
        <v>0</v>
      </c>
      <c r="H9" s="15">
        <v>0</v>
      </c>
      <c r="I9" s="15">
        <v>0</v>
      </c>
    </row>
  </sheetData>
  <sheetProtection/>
  <mergeCells count="3">
    <mergeCell ref="A1:I1"/>
    <mergeCell ref="A2:I2"/>
    <mergeCell ref="A3:I3"/>
  </mergeCells>
  <printOptions gridLines="1"/>
  <pageMargins left="0.75" right="0.75" top="1" bottom="1" header="0" footer="0"/>
  <pageSetup orientation="portrait"/>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6"/>
  <sheetViews>
    <sheetView showGridLines="0" showZeros="0" workbookViewId="0" topLeftCell="A1">
      <selection activeCell="D6" sqref="A1:I6"/>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 t="s">
        <v>2567</v>
      </c>
      <c r="B1" s="1"/>
      <c r="C1" s="1"/>
      <c r="D1" s="1"/>
      <c r="E1" s="1"/>
      <c r="F1" s="1"/>
      <c r="G1" s="1"/>
      <c r="H1" s="1"/>
      <c r="I1" s="1"/>
    </row>
    <row r="2" spans="1:9" ht="16.5" customHeight="1">
      <c r="A2" s="2" t="s">
        <v>38</v>
      </c>
      <c r="B2" s="2"/>
      <c r="C2" s="2"/>
      <c r="D2" s="2"/>
      <c r="E2" s="2"/>
      <c r="F2" s="2"/>
      <c r="G2" s="2"/>
      <c r="H2" s="2"/>
      <c r="I2" s="2"/>
    </row>
    <row r="3" spans="1:9" ht="16.5" customHeight="1">
      <c r="A3" s="2" t="s">
        <v>708</v>
      </c>
      <c r="B3" s="2"/>
      <c r="C3" s="2"/>
      <c r="D3" s="2"/>
      <c r="E3" s="2"/>
      <c r="F3" s="2"/>
      <c r="G3" s="2"/>
      <c r="H3" s="2"/>
      <c r="I3" s="2"/>
    </row>
    <row r="4" spans="1:9" ht="43.5" customHeight="1">
      <c r="A4" s="11" t="s">
        <v>2544</v>
      </c>
      <c r="B4" s="12" t="s">
        <v>2444</v>
      </c>
      <c r="C4" s="12" t="s">
        <v>2545</v>
      </c>
      <c r="D4" s="12" t="s">
        <v>2546</v>
      </c>
      <c r="E4" s="12" t="s">
        <v>2547</v>
      </c>
      <c r="F4" s="12" t="s">
        <v>2548</v>
      </c>
      <c r="G4" s="12" t="s">
        <v>2549</v>
      </c>
      <c r="H4" s="12" t="s">
        <v>2550</v>
      </c>
      <c r="I4" s="12" t="s">
        <v>2551</v>
      </c>
    </row>
    <row r="5" spans="1:9" ht="16.5" customHeight="1">
      <c r="A5" s="13" t="s">
        <v>2568</v>
      </c>
      <c r="B5" s="14">
        <v>0</v>
      </c>
      <c r="C5" s="14">
        <v>0</v>
      </c>
      <c r="D5" s="14">
        <v>0</v>
      </c>
      <c r="E5" s="14">
        <v>0</v>
      </c>
      <c r="F5" s="14">
        <v>0</v>
      </c>
      <c r="G5" s="14">
        <v>0</v>
      </c>
      <c r="H5" s="14">
        <v>0</v>
      </c>
      <c r="I5" s="14">
        <v>0</v>
      </c>
    </row>
    <row r="6" spans="1:9" ht="16.5" customHeight="1">
      <c r="A6" s="13" t="s">
        <v>2569</v>
      </c>
      <c r="B6" s="14">
        <f>SUM(C6:I6)</f>
        <v>0</v>
      </c>
      <c r="C6" s="15">
        <v>0</v>
      </c>
      <c r="D6" s="15">
        <v>0</v>
      </c>
      <c r="E6" s="15">
        <v>0</v>
      </c>
      <c r="F6" s="15">
        <v>0</v>
      </c>
      <c r="G6" s="15">
        <v>0</v>
      </c>
      <c r="H6" s="15">
        <v>0</v>
      </c>
      <c r="I6" s="15">
        <v>0</v>
      </c>
    </row>
  </sheetData>
  <sheetProtection/>
  <mergeCells count="3">
    <mergeCell ref="A1:I1"/>
    <mergeCell ref="A2:I2"/>
    <mergeCell ref="A3:I3"/>
  </mergeCells>
  <printOptions gridLines="1"/>
  <pageMargins left="0.75" right="0.75" top="1" bottom="1" header="0" footer="0"/>
  <pageSetup orientation="portrait"/>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20"/>
  <sheetViews>
    <sheetView showGridLines="0" showZeros="0" workbookViewId="0" topLeftCell="A1">
      <selection activeCell="G20" sqref="G20"/>
    </sheetView>
  </sheetViews>
  <sheetFormatPr defaultColWidth="12.125" defaultRowHeight="16.5" customHeight="1"/>
  <cols>
    <col min="1" max="5" width="21.00390625" style="0" customWidth="1"/>
  </cols>
  <sheetData>
    <row r="1" spans="1:5" ht="19.5" customHeight="1">
      <c r="A1" s="9"/>
      <c r="B1" s="9"/>
      <c r="C1" s="9"/>
      <c r="D1" s="9"/>
      <c r="E1" s="9"/>
    </row>
    <row r="2" spans="1:5" ht="19.5" customHeight="1">
      <c r="A2" s="9"/>
      <c r="B2" s="9"/>
      <c r="C2" s="9"/>
      <c r="D2" s="9"/>
      <c r="E2" s="9"/>
    </row>
    <row r="3" spans="1:5" ht="19.5" customHeight="1">
      <c r="A3" s="9"/>
      <c r="B3" s="9"/>
      <c r="C3" s="9"/>
      <c r="D3" s="9"/>
      <c r="E3" s="9"/>
    </row>
    <row r="4" spans="1:5" ht="19.5" customHeight="1">
      <c r="A4" s="9"/>
      <c r="B4" s="9"/>
      <c r="C4" s="9"/>
      <c r="D4" s="9"/>
      <c r="E4" s="9"/>
    </row>
    <row r="5" spans="1:5" ht="19.5" customHeight="1">
      <c r="A5" s="9"/>
      <c r="B5" s="9"/>
      <c r="C5" s="9"/>
      <c r="D5" s="9"/>
      <c r="E5" s="9"/>
    </row>
    <row r="6" spans="1:5" ht="19.5" customHeight="1">
      <c r="A6" s="9"/>
      <c r="B6" s="9"/>
      <c r="C6" s="9"/>
      <c r="D6" s="9"/>
      <c r="E6" s="9"/>
    </row>
    <row r="7" spans="1:5" ht="19.5" customHeight="1">
      <c r="A7" s="9"/>
      <c r="B7" s="9"/>
      <c r="C7" s="9"/>
      <c r="D7" s="9"/>
      <c r="E7" s="9"/>
    </row>
    <row r="8" spans="1:5" ht="19.5" customHeight="1">
      <c r="A8" s="9"/>
      <c r="B8" s="9"/>
      <c r="C8" s="9"/>
      <c r="D8" s="9"/>
      <c r="E8" s="9"/>
    </row>
    <row r="9" spans="1:5" ht="42" customHeight="1">
      <c r="A9" s="10" t="s">
        <v>42</v>
      </c>
      <c r="B9" s="10"/>
      <c r="C9" s="10"/>
      <c r="D9" s="10"/>
      <c r="E9" s="10"/>
    </row>
    <row r="10" spans="1:5" ht="19.5" customHeight="1">
      <c r="A10" s="9"/>
      <c r="B10" s="9"/>
      <c r="C10" s="9"/>
      <c r="D10" s="9"/>
      <c r="E10" s="9"/>
    </row>
    <row r="11" spans="1:5" ht="19.5" customHeight="1">
      <c r="A11" s="9"/>
      <c r="B11" s="9"/>
      <c r="C11" s="9"/>
      <c r="D11" s="9"/>
      <c r="E11" s="9"/>
    </row>
    <row r="12" spans="1:5" ht="19.5" customHeight="1">
      <c r="A12" s="9"/>
      <c r="B12" s="9"/>
      <c r="C12" s="9"/>
      <c r="D12" s="9"/>
      <c r="E12" s="9"/>
    </row>
    <row r="13" spans="1:5" ht="19.5" customHeight="1">
      <c r="A13" s="9"/>
      <c r="B13" s="9"/>
      <c r="C13" s="9"/>
      <c r="D13" s="9"/>
      <c r="E13" s="9"/>
    </row>
    <row r="14" spans="1:5" ht="19.5" customHeight="1">
      <c r="A14" s="9"/>
      <c r="B14" s="9"/>
      <c r="C14" s="9"/>
      <c r="D14" s="9"/>
      <c r="E14" s="9"/>
    </row>
    <row r="15" spans="1:5" ht="19.5" customHeight="1">
      <c r="A15" s="9"/>
      <c r="B15" s="9"/>
      <c r="C15" s="9"/>
      <c r="D15" s="9"/>
      <c r="E15" s="9"/>
    </row>
    <row r="16" spans="1:5" ht="19.5" customHeight="1">
      <c r="A16" s="9"/>
      <c r="B16" s="9"/>
      <c r="C16" s="9"/>
      <c r="D16" s="9"/>
      <c r="E16" s="9"/>
    </row>
    <row r="17" spans="1:5" ht="19.5" customHeight="1">
      <c r="A17" s="9"/>
      <c r="B17" s="9"/>
      <c r="C17" s="9"/>
      <c r="D17" s="9"/>
      <c r="E17" s="9"/>
    </row>
    <row r="18" spans="1:5" ht="19.5" customHeight="1">
      <c r="A18" s="9"/>
      <c r="B18" s="9"/>
      <c r="C18" s="9"/>
      <c r="D18" s="9"/>
      <c r="E18" s="9"/>
    </row>
    <row r="19" spans="1:5" ht="19.5" customHeight="1">
      <c r="A19" s="9"/>
      <c r="B19" s="9"/>
      <c r="C19" s="9"/>
      <c r="D19" s="9"/>
      <c r="E19" s="9"/>
    </row>
    <row r="20" spans="1:5" ht="19.5" customHeight="1">
      <c r="A20" s="9"/>
      <c r="B20" s="9"/>
      <c r="C20" s="9"/>
      <c r="D20" s="9"/>
      <c r="E20" s="9"/>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A2" sqref="A2:J2"/>
    </sheetView>
  </sheetViews>
  <sheetFormatPr defaultColWidth="12.125" defaultRowHeight="16.5" customHeight="1"/>
  <cols>
    <col min="1" max="1" width="33.50390625" style="0" customWidth="1"/>
    <col min="2" max="10" width="14.75390625" style="0" customWidth="1"/>
  </cols>
  <sheetData>
    <row r="1" spans="1:10" ht="33.75" customHeight="1">
      <c r="A1" s="1" t="s">
        <v>2570</v>
      </c>
      <c r="B1" s="1"/>
      <c r="C1" s="1"/>
      <c r="D1" s="1"/>
      <c r="E1" s="1"/>
      <c r="F1" s="1"/>
      <c r="G1" s="1"/>
      <c r="H1" s="1"/>
      <c r="I1" s="1"/>
      <c r="J1" s="1"/>
    </row>
    <row r="2" spans="1:10" ht="16.5" customHeight="1">
      <c r="A2" s="2" t="s">
        <v>2571</v>
      </c>
      <c r="B2" s="2"/>
      <c r="C2" s="2"/>
      <c r="D2" s="2"/>
      <c r="E2" s="2"/>
      <c r="F2" s="2"/>
      <c r="G2" s="2"/>
      <c r="H2" s="2"/>
      <c r="I2" s="2"/>
      <c r="J2" s="2"/>
    </row>
    <row r="3" spans="1:10" ht="16.5" customHeight="1">
      <c r="A3" s="2" t="s">
        <v>46</v>
      </c>
      <c r="B3" s="2"/>
      <c r="C3" s="2"/>
      <c r="D3" s="2"/>
      <c r="E3" s="2"/>
      <c r="F3" s="2"/>
      <c r="G3" s="2"/>
      <c r="H3" s="2"/>
      <c r="I3" s="2"/>
      <c r="J3" s="2"/>
    </row>
    <row r="4" spans="1:10" ht="16.5" customHeight="1">
      <c r="A4" s="3" t="s">
        <v>1813</v>
      </c>
      <c r="B4" s="3" t="s">
        <v>2444</v>
      </c>
      <c r="C4" s="3" t="s">
        <v>2572</v>
      </c>
      <c r="D4" s="3"/>
      <c r="E4" s="3"/>
      <c r="F4" s="3"/>
      <c r="G4" s="3"/>
      <c r="H4" s="3" t="s">
        <v>2573</v>
      </c>
      <c r="I4" s="3"/>
      <c r="J4" s="3"/>
    </row>
    <row r="5" spans="1:10" ht="16.5" customHeight="1">
      <c r="A5" s="3"/>
      <c r="B5" s="3"/>
      <c r="C5" s="3" t="s">
        <v>2574</v>
      </c>
      <c r="D5" s="3" t="s">
        <v>2575</v>
      </c>
      <c r="E5" s="3" t="s">
        <v>2576</v>
      </c>
      <c r="F5" s="3" t="s">
        <v>2577</v>
      </c>
      <c r="G5" s="3" t="s">
        <v>2578</v>
      </c>
      <c r="H5" s="3" t="s">
        <v>2574</v>
      </c>
      <c r="I5" s="3" t="s">
        <v>2579</v>
      </c>
      <c r="J5" s="3" t="s">
        <v>2580</v>
      </c>
    </row>
    <row r="6" spans="1:10" ht="16.5" customHeight="1">
      <c r="A6" s="7" t="s">
        <v>2581</v>
      </c>
      <c r="B6" s="6">
        <f>SUM(C6,H6)</f>
        <v>549176</v>
      </c>
      <c r="C6" s="6">
        <f>SUM(D6:G6)</f>
        <v>29576</v>
      </c>
      <c r="D6" s="6">
        <v>28832</v>
      </c>
      <c r="E6" s="6">
        <v>0</v>
      </c>
      <c r="F6" s="6">
        <v>0</v>
      </c>
      <c r="G6" s="6">
        <v>744</v>
      </c>
      <c r="H6" s="6">
        <f>SUM(I6:J6)</f>
        <v>519600</v>
      </c>
      <c r="I6" s="6">
        <v>519600</v>
      </c>
      <c r="J6" s="6">
        <v>0</v>
      </c>
    </row>
    <row r="7" spans="1:10" ht="16.5" customHeight="1">
      <c r="A7" s="7" t="s">
        <v>2582</v>
      </c>
      <c r="B7" s="6">
        <f>C7+H7</f>
        <v>947070</v>
      </c>
      <c r="C7" s="6">
        <v>217070</v>
      </c>
      <c r="D7" s="8"/>
      <c r="E7" s="8"/>
      <c r="F7" s="8"/>
      <c r="G7" s="8"/>
      <c r="H7" s="6">
        <v>730000</v>
      </c>
      <c r="I7" s="8"/>
      <c r="J7" s="8"/>
    </row>
    <row r="8" spans="1:10" ht="16.5" customHeight="1">
      <c r="A8" s="7" t="s">
        <v>2583</v>
      </c>
      <c r="B8" s="6">
        <f>C8+H8</f>
        <v>95200</v>
      </c>
      <c r="C8" s="6">
        <f>SUM(D8:F8)</f>
        <v>20000</v>
      </c>
      <c r="D8" s="6">
        <v>20000</v>
      </c>
      <c r="E8" s="6">
        <v>0</v>
      </c>
      <c r="F8" s="6">
        <v>0</v>
      </c>
      <c r="G8" s="8"/>
      <c r="H8" s="6">
        <f>I8</f>
        <v>75200</v>
      </c>
      <c r="I8" s="6">
        <v>75200</v>
      </c>
      <c r="J8" s="8"/>
    </row>
    <row r="9" spans="1:10" ht="16.5" customHeight="1">
      <c r="A9" s="7" t="s">
        <v>2584</v>
      </c>
      <c r="B9" s="6">
        <f>C9+H9</f>
        <v>57655</v>
      </c>
      <c r="C9" s="6">
        <f>SUM(D9:G9)</f>
        <v>21655</v>
      </c>
      <c r="D9" s="6">
        <v>21655</v>
      </c>
      <c r="E9" s="6">
        <v>0</v>
      </c>
      <c r="F9" s="6">
        <v>0</v>
      </c>
      <c r="G9" s="6">
        <v>0</v>
      </c>
      <c r="H9" s="6">
        <f>J9+I9</f>
        <v>36000</v>
      </c>
      <c r="I9" s="6">
        <v>36000</v>
      </c>
      <c r="J9" s="6">
        <v>0</v>
      </c>
    </row>
    <row r="10" spans="1:10" ht="16.5" customHeight="1">
      <c r="A10" s="7" t="s">
        <v>2585</v>
      </c>
      <c r="B10" s="6">
        <f>C10+H10</f>
        <v>0</v>
      </c>
      <c r="C10" s="6">
        <f>SUM(D10:G10)</f>
        <v>0</v>
      </c>
      <c r="D10" s="6">
        <v>0</v>
      </c>
      <c r="E10" s="6">
        <v>0</v>
      </c>
      <c r="F10" s="6">
        <v>0</v>
      </c>
      <c r="G10" s="6">
        <v>0</v>
      </c>
      <c r="H10" s="6">
        <f>I10+J10</f>
        <v>0</v>
      </c>
      <c r="I10" s="6">
        <v>0</v>
      </c>
      <c r="J10" s="6">
        <v>0</v>
      </c>
    </row>
    <row r="11" spans="1:10" ht="16.5" customHeight="1">
      <c r="A11" s="7" t="s">
        <v>2586</v>
      </c>
      <c r="B11" s="6">
        <f>C11+H11</f>
        <v>586721</v>
      </c>
      <c r="C11" s="6">
        <f>SUM(D11:G11)</f>
        <v>27921</v>
      </c>
      <c r="D11" s="6">
        <f>D6+D8-D9-D10</f>
        <v>27177</v>
      </c>
      <c r="E11" s="6">
        <f>E6+E8-E9-E10</f>
        <v>0</v>
      </c>
      <c r="F11" s="6">
        <f>F6+F8-F9-F10</f>
        <v>0</v>
      </c>
      <c r="G11" s="6">
        <f>G6-G9-G10</f>
        <v>744</v>
      </c>
      <c r="H11" s="6">
        <f>SUM(I11:J11)</f>
        <v>558800</v>
      </c>
      <c r="I11" s="6">
        <f>I8+I6-I9-I10</f>
        <v>558800</v>
      </c>
      <c r="J11" s="6">
        <f>J6-J9-J10</f>
        <v>0</v>
      </c>
    </row>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1"/>
  <sheetViews>
    <sheetView showGridLines="0" showZeros="0" workbookViewId="0" topLeftCell="A1">
      <selection activeCell="G4" sqref="G4"/>
    </sheetView>
  </sheetViews>
  <sheetFormatPr defaultColWidth="12.125" defaultRowHeight="16.5" customHeight="1"/>
  <cols>
    <col min="1" max="1" width="35.50390625" style="0" customWidth="1"/>
    <col min="2" max="6" width="15.75390625" style="0" customWidth="1"/>
  </cols>
  <sheetData>
    <row r="1" spans="1:6" ht="42" customHeight="1">
      <c r="A1" s="1" t="s">
        <v>2587</v>
      </c>
      <c r="B1" s="1"/>
      <c r="C1" s="1"/>
      <c r="D1" s="1"/>
      <c r="E1" s="1"/>
      <c r="F1" s="1"/>
    </row>
    <row r="2" spans="1:6" ht="16.5" customHeight="1">
      <c r="A2" s="2" t="s">
        <v>2588</v>
      </c>
      <c r="B2" s="2"/>
      <c r="C2" s="2"/>
      <c r="D2" s="2"/>
      <c r="E2" s="2"/>
      <c r="F2" s="2"/>
    </row>
    <row r="3" spans="1:6" ht="16.5" customHeight="1">
      <c r="A3" s="2" t="s">
        <v>46</v>
      </c>
      <c r="B3" s="2"/>
      <c r="C3" s="2"/>
      <c r="D3" s="2"/>
      <c r="E3" s="2"/>
      <c r="F3" s="2"/>
    </row>
    <row r="4" spans="1:6" ht="36.75" customHeight="1">
      <c r="A4" s="3" t="s">
        <v>1813</v>
      </c>
      <c r="B4" s="4" t="s">
        <v>2581</v>
      </c>
      <c r="C4" s="4" t="s">
        <v>2583</v>
      </c>
      <c r="D4" s="4" t="s">
        <v>2584</v>
      </c>
      <c r="E4" s="4" t="s">
        <v>2585</v>
      </c>
      <c r="F4" s="4" t="s">
        <v>2586</v>
      </c>
    </row>
    <row r="5" spans="1:6" ht="16.5" customHeight="1">
      <c r="A5" s="5" t="s">
        <v>2589</v>
      </c>
      <c r="B5" s="6">
        <f>SUM(B6:B21)</f>
        <v>519600</v>
      </c>
      <c r="C5" s="6">
        <f>SUM(C6:C21)</f>
        <v>75200</v>
      </c>
      <c r="D5" s="6">
        <f>SUM(D6:D21)</f>
        <v>36000</v>
      </c>
      <c r="E5" s="6">
        <f>SUM(E6:E21)</f>
        <v>0</v>
      </c>
      <c r="F5" s="6">
        <f>SUM(F6:F21)</f>
        <v>558800</v>
      </c>
    </row>
    <row r="6" spans="1:6" ht="16.5" customHeight="1">
      <c r="A6" s="7" t="s">
        <v>2590</v>
      </c>
      <c r="B6" s="6">
        <v>0</v>
      </c>
      <c r="C6" s="6">
        <v>0</v>
      </c>
      <c r="D6" s="6">
        <v>0</v>
      </c>
      <c r="E6" s="6">
        <v>0</v>
      </c>
      <c r="F6" s="6">
        <f aca="true" t="shared" si="0" ref="F6:F21">B6+C6-D6-E6</f>
        <v>0</v>
      </c>
    </row>
    <row r="7" spans="1:6" ht="16.5" customHeight="1">
      <c r="A7" s="7" t="s">
        <v>2591</v>
      </c>
      <c r="B7" s="6">
        <v>0</v>
      </c>
      <c r="C7" s="6">
        <v>0</v>
      </c>
      <c r="D7" s="6">
        <v>0</v>
      </c>
      <c r="E7" s="6">
        <v>0</v>
      </c>
      <c r="F7" s="6">
        <f t="shared" si="0"/>
        <v>0</v>
      </c>
    </row>
    <row r="8" spans="1:6" ht="16.5" customHeight="1">
      <c r="A8" s="7" t="s">
        <v>2592</v>
      </c>
      <c r="B8" s="6">
        <v>285600</v>
      </c>
      <c r="C8" s="6">
        <v>25200</v>
      </c>
      <c r="D8" s="6">
        <v>36000</v>
      </c>
      <c r="E8" s="6">
        <v>0</v>
      </c>
      <c r="F8" s="6">
        <f t="shared" si="0"/>
        <v>274800</v>
      </c>
    </row>
    <row r="9" spans="1:6" ht="16.5" customHeight="1">
      <c r="A9" s="7" t="s">
        <v>2593</v>
      </c>
      <c r="B9" s="6">
        <v>0</v>
      </c>
      <c r="C9" s="6">
        <v>0</v>
      </c>
      <c r="D9" s="6">
        <v>0</v>
      </c>
      <c r="E9" s="6">
        <v>0</v>
      </c>
      <c r="F9" s="6">
        <f t="shared" si="0"/>
        <v>0</v>
      </c>
    </row>
    <row r="10" spans="1:6" ht="16.5" customHeight="1">
      <c r="A10" s="7" t="s">
        <v>2594</v>
      </c>
      <c r="B10" s="6">
        <v>0</v>
      </c>
      <c r="C10" s="6">
        <v>0</v>
      </c>
      <c r="D10" s="6">
        <v>0</v>
      </c>
      <c r="E10" s="6">
        <v>0</v>
      </c>
      <c r="F10" s="6">
        <f t="shared" si="0"/>
        <v>0</v>
      </c>
    </row>
    <row r="11" spans="1:6" ht="16.5" customHeight="1">
      <c r="A11" s="7" t="s">
        <v>2595</v>
      </c>
      <c r="B11" s="6">
        <v>0</v>
      </c>
      <c r="C11" s="6">
        <v>0</v>
      </c>
      <c r="D11" s="6">
        <v>0</v>
      </c>
      <c r="E11" s="6">
        <v>0</v>
      </c>
      <c r="F11" s="6">
        <f t="shared" si="0"/>
        <v>0</v>
      </c>
    </row>
    <row r="12" spans="1:6" ht="15" customHeight="1">
      <c r="A12" s="7" t="s">
        <v>2596</v>
      </c>
      <c r="B12" s="6">
        <v>0</v>
      </c>
      <c r="C12" s="6">
        <v>0</v>
      </c>
      <c r="D12" s="6">
        <v>0</v>
      </c>
      <c r="E12" s="6">
        <v>0</v>
      </c>
      <c r="F12" s="6">
        <f t="shared" si="0"/>
        <v>0</v>
      </c>
    </row>
    <row r="13" spans="1:6" ht="15" customHeight="1">
      <c r="A13" s="7" t="s">
        <v>2597</v>
      </c>
      <c r="B13" s="6">
        <v>234000</v>
      </c>
      <c r="C13" s="6">
        <v>0</v>
      </c>
      <c r="D13" s="6">
        <v>0</v>
      </c>
      <c r="E13" s="6">
        <v>0</v>
      </c>
      <c r="F13" s="6">
        <f t="shared" si="0"/>
        <v>234000</v>
      </c>
    </row>
    <row r="14" spans="1:6" ht="16.5" customHeight="1">
      <c r="A14" s="7" t="s">
        <v>2598</v>
      </c>
      <c r="B14" s="6">
        <v>0</v>
      </c>
      <c r="C14" s="6">
        <v>0</v>
      </c>
      <c r="D14" s="6">
        <v>0</v>
      </c>
      <c r="E14" s="6">
        <v>0</v>
      </c>
      <c r="F14" s="6">
        <f t="shared" si="0"/>
        <v>0</v>
      </c>
    </row>
    <row r="15" spans="1:6" ht="16.5" customHeight="1">
      <c r="A15" s="7" t="s">
        <v>2599</v>
      </c>
      <c r="B15" s="6">
        <v>0</v>
      </c>
      <c r="C15" s="6">
        <v>0</v>
      </c>
      <c r="D15" s="6">
        <v>0</v>
      </c>
      <c r="E15" s="6">
        <v>0</v>
      </c>
      <c r="F15" s="6">
        <f t="shared" si="0"/>
        <v>0</v>
      </c>
    </row>
    <row r="16" spans="1:6" ht="16.5" customHeight="1">
      <c r="A16" s="7" t="s">
        <v>2600</v>
      </c>
      <c r="B16" s="6">
        <v>0</v>
      </c>
      <c r="C16" s="6">
        <v>0</v>
      </c>
      <c r="D16" s="6">
        <v>0</v>
      </c>
      <c r="E16" s="6">
        <v>0</v>
      </c>
      <c r="F16" s="6">
        <f t="shared" si="0"/>
        <v>0</v>
      </c>
    </row>
    <row r="17" spans="1:6" ht="15" customHeight="1">
      <c r="A17" s="7" t="s">
        <v>2601</v>
      </c>
      <c r="B17" s="6">
        <v>0</v>
      </c>
      <c r="C17" s="6">
        <v>0</v>
      </c>
      <c r="D17" s="6">
        <v>0</v>
      </c>
      <c r="E17" s="6">
        <v>0</v>
      </c>
      <c r="F17" s="6">
        <f t="shared" si="0"/>
        <v>0</v>
      </c>
    </row>
    <row r="18" spans="1:6" ht="16.5" customHeight="1">
      <c r="A18" s="7" t="s">
        <v>2602</v>
      </c>
      <c r="B18" s="6">
        <v>0</v>
      </c>
      <c r="C18" s="6">
        <v>0</v>
      </c>
      <c r="D18" s="6">
        <v>0</v>
      </c>
      <c r="E18" s="6">
        <v>0</v>
      </c>
      <c r="F18" s="6">
        <f t="shared" si="0"/>
        <v>0</v>
      </c>
    </row>
    <row r="19" spans="1:6" ht="16.5" customHeight="1">
      <c r="A19" s="7" t="s">
        <v>2603</v>
      </c>
      <c r="B19" s="6">
        <v>0</v>
      </c>
      <c r="C19" s="6">
        <v>0</v>
      </c>
      <c r="D19" s="6">
        <v>0</v>
      </c>
      <c r="E19" s="6">
        <v>0</v>
      </c>
      <c r="F19" s="6">
        <f t="shared" si="0"/>
        <v>0</v>
      </c>
    </row>
    <row r="20" spans="1:6" ht="15" customHeight="1">
      <c r="A20" s="7" t="s">
        <v>2604</v>
      </c>
      <c r="B20" s="6">
        <v>0</v>
      </c>
      <c r="C20" s="6">
        <v>50000</v>
      </c>
      <c r="D20" s="6">
        <v>0</v>
      </c>
      <c r="E20" s="6">
        <v>0</v>
      </c>
      <c r="F20" s="6">
        <f t="shared" si="0"/>
        <v>50000</v>
      </c>
    </row>
    <row r="21" spans="1:6" ht="16.5" customHeight="1">
      <c r="A21" s="7" t="s">
        <v>2605</v>
      </c>
      <c r="B21" s="6">
        <v>0</v>
      </c>
      <c r="C21" s="6">
        <v>0</v>
      </c>
      <c r="D21" s="6">
        <v>0</v>
      </c>
      <c r="E21" s="6">
        <v>0</v>
      </c>
      <c r="F21" s="6">
        <f t="shared" si="0"/>
        <v>0</v>
      </c>
    </row>
  </sheetData>
  <sheetProtection/>
  <mergeCells count="3">
    <mergeCell ref="A1:F1"/>
    <mergeCell ref="A2:F2"/>
    <mergeCell ref="A3:F3"/>
  </mergeCells>
  <printOptions gridLines="1"/>
  <pageMargins left="0.75" right="0.75" top="1" bottom="1" header="0" footer="0"/>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B24" sqref="B24"/>
    </sheetView>
  </sheetViews>
  <sheetFormatPr defaultColWidth="12.125" defaultRowHeight="15" customHeight="1"/>
  <cols>
    <col min="1" max="5" width="22.125" style="0" customWidth="1"/>
  </cols>
  <sheetData>
    <row r="1" spans="1:5" ht="19.5" customHeight="1">
      <c r="A1" s="9"/>
      <c r="B1" s="9"/>
      <c r="C1" s="9"/>
      <c r="D1" s="9"/>
      <c r="E1" s="9"/>
    </row>
    <row r="2" spans="1:5" ht="19.5" customHeight="1">
      <c r="A2" s="9"/>
      <c r="B2" s="9"/>
      <c r="C2" s="9"/>
      <c r="D2" s="9"/>
      <c r="E2" s="9"/>
    </row>
    <row r="3" spans="1:5" ht="19.5" customHeight="1">
      <c r="A3" s="9"/>
      <c r="B3" s="9"/>
      <c r="C3" s="9"/>
      <c r="D3" s="9"/>
      <c r="E3" s="9"/>
    </row>
    <row r="4" spans="1:5" ht="19.5" customHeight="1">
      <c r="A4" s="9"/>
      <c r="B4" s="9"/>
      <c r="C4" s="9"/>
      <c r="D4" s="9"/>
      <c r="E4" s="9"/>
    </row>
    <row r="5" spans="1:5" ht="19.5" customHeight="1">
      <c r="A5" s="9"/>
      <c r="B5" s="9"/>
      <c r="C5" s="9"/>
      <c r="D5" s="9"/>
      <c r="E5" s="9"/>
    </row>
    <row r="6" spans="1:5" ht="19.5" customHeight="1">
      <c r="A6" s="9"/>
      <c r="B6" s="9"/>
      <c r="C6" s="9"/>
      <c r="D6" s="9"/>
      <c r="E6" s="9"/>
    </row>
    <row r="7" spans="1:5" ht="19.5" customHeight="1">
      <c r="A7" s="9"/>
      <c r="B7" s="9"/>
      <c r="C7" s="9"/>
      <c r="D7" s="9"/>
      <c r="E7" s="9"/>
    </row>
    <row r="8" spans="1:5" ht="19.5" customHeight="1">
      <c r="A8" s="9"/>
      <c r="B8" s="9"/>
      <c r="C8" s="9"/>
      <c r="D8" s="9"/>
      <c r="E8" s="9"/>
    </row>
    <row r="9" spans="1:5" ht="42" customHeight="1">
      <c r="A9" s="10" t="s">
        <v>6</v>
      </c>
      <c r="B9" s="10"/>
      <c r="C9" s="10"/>
      <c r="D9" s="10"/>
      <c r="E9" s="10"/>
    </row>
    <row r="10" spans="1:5" ht="19.5" customHeight="1">
      <c r="A10" s="9"/>
      <c r="B10" s="9"/>
      <c r="C10" s="9"/>
      <c r="D10" s="9"/>
      <c r="E10" s="9"/>
    </row>
    <row r="11" spans="1:5" ht="19.5" customHeight="1">
      <c r="A11" s="9"/>
      <c r="B11" s="9"/>
      <c r="C11" s="9"/>
      <c r="D11" s="9"/>
      <c r="E11" s="9"/>
    </row>
    <row r="12" spans="1:5" ht="19.5" customHeight="1">
      <c r="A12" s="9"/>
      <c r="B12" s="9"/>
      <c r="C12" s="9"/>
      <c r="D12" s="9"/>
      <c r="E12" s="9"/>
    </row>
    <row r="13" spans="1:5" ht="19.5" customHeight="1">
      <c r="A13" s="9"/>
      <c r="B13" s="9"/>
      <c r="C13" s="9"/>
      <c r="D13" s="9"/>
      <c r="E13" s="9"/>
    </row>
    <row r="14" spans="1:5" ht="19.5" customHeight="1">
      <c r="A14" s="9"/>
      <c r="B14" s="9"/>
      <c r="C14" s="9"/>
      <c r="D14" s="9"/>
      <c r="E14" s="9"/>
    </row>
    <row r="15" spans="1:5" ht="19.5" customHeight="1">
      <c r="A15" s="9"/>
      <c r="B15" s="9"/>
      <c r="C15" s="9"/>
      <c r="D15" s="9"/>
      <c r="E15" s="9"/>
    </row>
    <row r="16" spans="1:5" ht="19.5" customHeight="1">
      <c r="A16" s="9"/>
      <c r="B16" s="9"/>
      <c r="C16" s="9"/>
      <c r="D16" s="9"/>
      <c r="E16" s="9"/>
    </row>
    <row r="17" spans="1:5" ht="19.5" customHeight="1">
      <c r="A17" s="9"/>
      <c r="B17" s="9"/>
      <c r="C17" s="9"/>
      <c r="D17" s="9"/>
      <c r="E17" s="9"/>
    </row>
    <row r="18" spans="1:5" ht="19.5" customHeight="1">
      <c r="A18" s="9"/>
      <c r="B18" s="9"/>
      <c r="C18" s="9"/>
      <c r="D18" s="9"/>
      <c r="E18" s="9"/>
    </row>
    <row r="19" spans="1:5" ht="19.5" customHeight="1">
      <c r="A19" s="9"/>
      <c r="B19" s="9"/>
      <c r="C19" s="9"/>
      <c r="D19" s="9"/>
      <c r="E19" s="9"/>
    </row>
    <row r="20" spans="1:5" ht="19.5" customHeight="1">
      <c r="A20" s="9"/>
      <c r="B20" s="9"/>
      <c r="C20" s="9"/>
      <c r="D20" s="9"/>
      <c r="E20" s="9"/>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5"/>
  <sheetViews>
    <sheetView showGridLines="0" showZeros="0" workbookViewId="0" topLeftCell="A160">
      <selection activeCell="F675" sqref="F675"/>
    </sheetView>
  </sheetViews>
  <sheetFormatPr defaultColWidth="12.125" defaultRowHeight="16.5" customHeight="1"/>
  <cols>
    <col min="1" max="1" width="11.125" style="0" customWidth="1"/>
    <col min="2" max="2" width="59.00390625" style="0" customWidth="1"/>
    <col min="3" max="3" width="25.00390625" style="0" customWidth="1"/>
  </cols>
  <sheetData>
    <row r="1" spans="1:3" ht="33.75" customHeight="1">
      <c r="A1" s="1" t="s">
        <v>45</v>
      </c>
      <c r="B1" s="1"/>
      <c r="C1" s="1"/>
    </row>
    <row r="2" spans="1:3" ht="16.5" customHeight="1">
      <c r="A2" s="2" t="s">
        <v>4</v>
      </c>
      <c r="B2" s="2"/>
      <c r="C2" s="2"/>
    </row>
    <row r="3" spans="1:3" ht="16.5" customHeight="1">
      <c r="A3" s="2" t="s">
        <v>46</v>
      </c>
      <c r="B3" s="2"/>
      <c r="C3" s="2"/>
    </row>
    <row r="4" spans="1:3" ht="16.5" customHeight="1">
      <c r="A4" s="3" t="s">
        <v>47</v>
      </c>
      <c r="B4" s="3" t="s">
        <v>48</v>
      </c>
      <c r="C4" s="3" t="s">
        <v>49</v>
      </c>
    </row>
    <row r="5" spans="1:3" ht="16.5" customHeight="1">
      <c r="A5" s="38"/>
      <c r="B5" s="3" t="s">
        <v>50</v>
      </c>
      <c r="C5" s="6">
        <f>SUM(C6,C359)</f>
        <v>431051</v>
      </c>
    </row>
    <row r="6" spans="1:3" ht="16.5" customHeight="1">
      <c r="A6" s="38">
        <v>101</v>
      </c>
      <c r="B6" s="55" t="s">
        <v>51</v>
      </c>
      <c r="C6" s="6">
        <f>C7+C55+C75+C198+C263+C271+C276+C290+C299+C305+C314+C323+C326+C329+C332+C343+C347+C350+C353+C356</f>
        <v>263229</v>
      </c>
    </row>
    <row r="7" spans="1:3" ht="16.5" customHeight="1">
      <c r="A7" s="38">
        <v>10101</v>
      </c>
      <c r="B7" s="55" t="s">
        <v>52</v>
      </c>
      <c r="C7" s="6">
        <f>SUM(C8,C33,C37,C40,C52)</f>
        <v>122339</v>
      </c>
    </row>
    <row r="8" spans="1:3" ht="16.5" customHeight="1">
      <c r="A8" s="38">
        <v>1010101</v>
      </c>
      <c r="B8" s="55" t="s">
        <v>53</v>
      </c>
      <c r="C8" s="6">
        <f>SUM(C9:C32)</f>
        <v>102654</v>
      </c>
    </row>
    <row r="9" spans="1:3" ht="16.5" customHeight="1">
      <c r="A9" s="38">
        <v>101010101</v>
      </c>
      <c r="B9" s="38" t="s">
        <v>54</v>
      </c>
      <c r="C9" s="6">
        <v>268</v>
      </c>
    </row>
    <row r="10" spans="1:3" ht="16.5" customHeight="1">
      <c r="A10" s="38">
        <v>101010102</v>
      </c>
      <c r="B10" s="38" t="s">
        <v>55</v>
      </c>
      <c r="C10" s="6">
        <v>696</v>
      </c>
    </row>
    <row r="11" spans="1:3" ht="16.5" customHeight="1">
      <c r="A11" s="38">
        <v>101010103</v>
      </c>
      <c r="B11" s="38" t="s">
        <v>56</v>
      </c>
      <c r="C11" s="6">
        <v>85344</v>
      </c>
    </row>
    <row r="12" spans="1:3" ht="16.5" customHeight="1">
      <c r="A12" s="38">
        <v>101010104</v>
      </c>
      <c r="B12" s="38" t="s">
        <v>57</v>
      </c>
      <c r="C12" s="6">
        <v>18</v>
      </c>
    </row>
    <row r="13" spans="1:3" ht="16.5" customHeight="1">
      <c r="A13" s="38">
        <v>101010105</v>
      </c>
      <c r="B13" s="38" t="s">
        <v>58</v>
      </c>
      <c r="C13" s="6">
        <v>651</v>
      </c>
    </row>
    <row r="14" spans="1:3" ht="16.5" customHeight="1">
      <c r="A14" s="38">
        <v>101010106</v>
      </c>
      <c r="B14" s="38" t="s">
        <v>59</v>
      </c>
      <c r="C14" s="6">
        <v>16786</v>
      </c>
    </row>
    <row r="15" spans="1:3" ht="16.5" customHeight="1">
      <c r="A15" s="38">
        <v>101010119</v>
      </c>
      <c r="B15" s="38" t="s">
        <v>60</v>
      </c>
      <c r="C15" s="6">
        <v>3091</v>
      </c>
    </row>
    <row r="16" spans="1:3" ht="16.5" customHeight="1">
      <c r="A16" s="38">
        <v>101010120</v>
      </c>
      <c r="B16" s="38" t="s">
        <v>61</v>
      </c>
      <c r="C16" s="6">
        <v>126</v>
      </c>
    </row>
    <row r="17" spans="1:3" ht="16.5" customHeight="1">
      <c r="A17" s="38">
        <v>101010121</v>
      </c>
      <c r="B17" s="38" t="s">
        <v>62</v>
      </c>
      <c r="C17" s="6">
        <v>-253</v>
      </c>
    </row>
    <row r="18" spans="1:3" ht="16.5" customHeight="1">
      <c r="A18" s="38">
        <v>101010122</v>
      </c>
      <c r="B18" s="38" t="s">
        <v>63</v>
      </c>
      <c r="C18" s="6">
        <v>0</v>
      </c>
    </row>
    <row r="19" spans="1:3" ht="16.5" customHeight="1">
      <c r="A19" s="38">
        <v>101010125</v>
      </c>
      <c r="B19" s="38" t="s">
        <v>64</v>
      </c>
      <c r="C19" s="6">
        <v>-67</v>
      </c>
    </row>
    <row r="20" spans="1:3" ht="16.5" customHeight="1">
      <c r="A20" s="38">
        <v>101010127</v>
      </c>
      <c r="B20" s="38" t="s">
        <v>65</v>
      </c>
      <c r="C20" s="6">
        <v>0</v>
      </c>
    </row>
    <row r="21" spans="1:3" ht="16.5" customHeight="1">
      <c r="A21" s="38">
        <v>101010129</v>
      </c>
      <c r="B21" s="38" t="s">
        <v>66</v>
      </c>
      <c r="C21" s="6">
        <v>-1824</v>
      </c>
    </row>
    <row r="22" spans="1:3" ht="16.5" customHeight="1">
      <c r="A22" s="38">
        <v>101010130</v>
      </c>
      <c r="B22" s="38" t="s">
        <v>67</v>
      </c>
      <c r="C22" s="6">
        <v>0</v>
      </c>
    </row>
    <row r="23" spans="1:3" ht="16.5" customHeight="1">
      <c r="A23" s="38">
        <v>101010131</v>
      </c>
      <c r="B23" s="38" t="s">
        <v>68</v>
      </c>
      <c r="C23" s="6">
        <v>0</v>
      </c>
    </row>
    <row r="24" spans="1:3" ht="16.5" customHeight="1">
      <c r="A24" s="38">
        <v>101010132</v>
      </c>
      <c r="B24" s="38" t="s">
        <v>69</v>
      </c>
      <c r="C24" s="6">
        <v>0</v>
      </c>
    </row>
    <row r="25" spans="1:3" ht="16.5" customHeight="1">
      <c r="A25" s="38">
        <v>101010133</v>
      </c>
      <c r="B25" s="38" t="s">
        <v>70</v>
      </c>
      <c r="C25" s="6">
        <v>0</v>
      </c>
    </row>
    <row r="26" spans="1:3" ht="16.5" customHeight="1">
      <c r="A26" s="38">
        <v>101010136</v>
      </c>
      <c r="B26" s="38" t="s">
        <v>71</v>
      </c>
      <c r="C26" s="6">
        <v>-335</v>
      </c>
    </row>
    <row r="27" spans="1:3" ht="16.5" customHeight="1">
      <c r="A27" s="38">
        <v>101010137</v>
      </c>
      <c r="B27" s="38" t="s">
        <v>72</v>
      </c>
      <c r="C27" s="6">
        <v>0</v>
      </c>
    </row>
    <row r="28" spans="1:3" ht="17.25" customHeight="1">
      <c r="A28" s="38">
        <v>101010138</v>
      </c>
      <c r="B28" s="38" t="s">
        <v>73</v>
      </c>
      <c r="C28" s="6">
        <v>-1836</v>
      </c>
    </row>
    <row r="29" spans="1:3" ht="16.5" customHeight="1">
      <c r="A29" s="38">
        <v>101010150</v>
      </c>
      <c r="B29" s="38" t="s">
        <v>74</v>
      </c>
      <c r="C29" s="6">
        <v>-11</v>
      </c>
    </row>
    <row r="30" spans="1:3" ht="16.5" customHeight="1">
      <c r="A30" s="38">
        <v>101010151</v>
      </c>
      <c r="B30" s="38" t="s">
        <v>75</v>
      </c>
      <c r="C30" s="6">
        <v>0</v>
      </c>
    </row>
    <row r="31" spans="1:3" ht="16.5" customHeight="1">
      <c r="A31" s="38">
        <v>101010152</v>
      </c>
      <c r="B31" s="38" t="s">
        <v>76</v>
      </c>
      <c r="C31" s="6">
        <v>0</v>
      </c>
    </row>
    <row r="32" spans="1:3" ht="16.5" customHeight="1">
      <c r="A32" s="38">
        <v>101010153</v>
      </c>
      <c r="B32" s="38" t="s">
        <v>77</v>
      </c>
      <c r="C32" s="6">
        <v>0</v>
      </c>
    </row>
    <row r="33" spans="1:3" ht="16.5" customHeight="1">
      <c r="A33" s="38">
        <v>1010102</v>
      </c>
      <c r="B33" s="55" t="s">
        <v>78</v>
      </c>
      <c r="C33" s="6">
        <f>SUM(C34:C36)</f>
        <v>0</v>
      </c>
    </row>
    <row r="34" spans="1:3" ht="16.5" customHeight="1">
      <c r="A34" s="38">
        <v>101010201</v>
      </c>
      <c r="B34" s="38" t="s">
        <v>79</v>
      </c>
      <c r="C34" s="6">
        <v>0</v>
      </c>
    </row>
    <row r="35" spans="1:3" ht="16.5" customHeight="1">
      <c r="A35" s="38">
        <v>101010220</v>
      </c>
      <c r="B35" s="38" t="s">
        <v>80</v>
      </c>
      <c r="C35" s="6">
        <v>0</v>
      </c>
    </row>
    <row r="36" spans="1:3" ht="16.5" customHeight="1">
      <c r="A36" s="38">
        <v>101010221</v>
      </c>
      <c r="B36" s="38" t="s">
        <v>81</v>
      </c>
      <c r="C36" s="6">
        <v>0</v>
      </c>
    </row>
    <row r="37" spans="1:3" ht="16.5" customHeight="1">
      <c r="A37" s="38">
        <v>1010103</v>
      </c>
      <c r="B37" s="55" t="s">
        <v>82</v>
      </c>
      <c r="C37" s="6">
        <f>C38+C39</f>
        <v>0</v>
      </c>
    </row>
    <row r="38" spans="1:3" ht="16.5" customHeight="1">
      <c r="A38" s="38">
        <v>101010301</v>
      </c>
      <c r="B38" s="38" t="s">
        <v>83</v>
      </c>
      <c r="C38" s="6">
        <v>0</v>
      </c>
    </row>
    <row r="39" spans="1:3" ht="16.5" customHeight="1">
      <c r="A39" s="38">
        <v>101010302</v>
      </c>
      <c r="B39" s="38" t="s">
        <v>84</v>
      </c>
      <c r="C39" s="6">
        <v>0</v>
      </c>
    </row>
    <row r="40" spans="1:3" ht="16.5" customHeight="1">
      <c r="A40" s="38">
        <v>1010104</v>
      </c>
      <c r="B40" s="55" t="s">
        <v>85</v>
      </c>
      <c r="C40" s="6">
        <f>SUM(C41:C51)</f>
        <v>19685</v>
      </c>
    </row>
    <row r="41" spans="1:3" ht="16.5" customHeight="1">
      <c r="A41" s="38">
        <v>101010401</v>
      </c>
      <c r="B41" s="38" t="s">
        <v>86</v>
      </c>
      <c r="C41" s="6">
        <v>28997</v>
      </c>
    </row>
    <row r="42" spans="1:3" ht="16.5" customHeight="1">
      <c r="A42" s="38">
        <v>101010402</v>
      </c>
      <c r="B42" s="38" t="s">
        <v>87</v>
      </c>
      <c r="C42" s="6">
        <v>0</v>
      </c>
    </row>
    <row r="43" spans="1:3" ht="16.5" customHeight="1">
      <c r="A43" s="38">
        <v>101010403</v>
      </c>
      <c r="B43" s="38" t="s">
        <v>88</v>
      </c>
      <c r="C43" s="6">
        <v>0</v>
      </c>
    </row>
    <row r="44" spans="1:3" ht="16.5" customHeight="1">
      <c r="A44" s="38">
        <v>101010420</v>
      </c>
      <c r="B44" s="38" t="s">
        <v>89</v>
      </c>
      <c r="C44" s="6">
        <v>186</v>
      </c>
    </row>
    <row r="45" spans="1:3" ht="16.5" customHeight="1">
      <c r="A45" s="38">
        <v>101010421</v>
      </c>
      <c r="B45" s="38" t="s">
        <v>90</v>
      </c>
      <c r="C45" s="6">
        <v>0</v>
      </c>
    </row>
    <row r="46" spans="1:3" ht="16.5" customHeight="1">
      <c r="A46" s="38">
        <v>101010422</v>
      </c>
      <c r="B46" s="38" t="s">
        <v>91</v>
      </c>
      <c r="C46" s="6">
        <v>0</v>
      </c>
    </row>
    <row r="47" spans="1:3" ht="16.5" customHeight="1">
      <c r="A47" s="38">
        <v>101010426</v>
      </c>
      <c r="B47" s="38" t="s">
        <v>92</v>
      </c>
      <c r="C47" s="6">
        <v>-2347</v>
      </c>
    </row>
    <row r="48" spans="1:3" ht="16.5" customHeight="1">
      <c r="A48" s="38">
        <v>101010427</v>
      </c>
      <c r="B48" s="38" t="s">
        <v>93</v>
      </c>
      <c r="C48" s="6">
        <v>0</v>
      </c>
    </row>
    <row r="49" spans="1:3" ht="16.5" customHeight="1">
      <c r="A49" s="38">
        <v>101010428</v>
      </c>
      <c r="B49" s="38" t="s">
        <v>94</v>
      </c>
      <c r="C49" s="6">
        <v>-7151</v>
      </c>
    </row>
    <row r="50" spans="1:3" ht="16.5" customHeight="1">
      <c r="A50" s="38">
        <v>101010429</v>
      </c>
      <c r="B50" s="38" t="s">
        <v>95</v>
      </c>
      <c r="C50" s="6">
        <v>0</v>
      </c>
    </row>
    <row r="51" spans="1:3" ht="16.5" customHeight="1">
      <c r="A51" s="38">
        <v>101010461</v>
      </c>
      <c r="B51" s="38" t="s">
        <v>96</v>
      </c>
      <c r="C51" s="6">
        <v>0</v>
      </c>
    </row>
    <row r="52" spans="1:3" ht="16.5" customHeight="1">
      <c r="A52" s="38">
        <v>1010105</v>
      </c>
      <c r="B52" s="55" t="s">
        <v>97</v>
      </c>
      <c r="C52" s="6">
        <f>SUM(C53:C54)</f>
        <v>0</v>
      </c>
    </row>
    <row r="53" spans="1:3" ht="16.5" customHeight="1">
      <c r="A53" s="38">
        <v>101010501</v>
      </c>
      <c r="B53" s="38" t="s">
        <v>98</v>
      </c>
      <c r="C53" s="6">
        <v>0</v>
      </c>
    </row>
    <row r="54" spans="1:3" ht="16.5" customHeight="1">
      <c r="A54" s="38">
        <v>101010502</v>
      </c>
      <c r="B54" s="38" t="s">
        <v>99</v>
      </c>
      <c r="C54" s="6">
        <v>0</v>
      </c>
    </row>
    <row r="55" spans="1:3" ht="16.5" customHeight="1">
      <c r="A55" s="38">
        <v>10102</v>
      </c>
      <c r="B55" s="55" t="s">
        <v>100</v>
      </c>
      <c r="C55" s="6">
        <f>SUM(C56,C68,C74)</f>
        <v>0</v>
      </c>
    </row>
    <row r="56" spans="1:3" ht="16.5" customHeight="1">
      <c r="A56" s="38">
        <v>1010201</v>
      </c>
      <c r="B56" s="55" t="s">
        <v>101</v>
      </c>
      <c r="C56" s="6">
        <f>SUM(C57:C67)</f>
        <v>0</v>
      </c>
    </row>
    <row r="57" spans="1:3" ht="16.5" customHeight="1">
      <c r="A57" s="38">
        <v>101020101</v>
      </c>
      <c r="B57" s="38" t="s">
        <v>102</v>
      </c>
      <c r="C57" s="6">
        <v>0</v>
      </c>
    </row>
    <row r="58" spans="1:3" ht="16.5" customHeight="1">
      <c r="A58" s="38">
        <v>101020102</v>
      </c>
      <c r="B58" s="38" t="s">
        <v>103</v>
      </c>
      <c r="C58" s="6">
        <v>0</v>
      </c>
    </row>
    <row r="59" spans="1:3" ht="16.5" customHeight="1">
      <c r="A59" s="38">
        <v>101020103</v>
      </c>
      <c r="B59" s="38" t="s">
        <v>104</v>
      </c>
      <c r="C59" s="6">
        <v>0</v>
      </c>
    </row>
    <row r="60" spans="1:3" ht="16.5" customHeight="1">
      <c r="A60" s="38">
        <v>101020104</v>
      </c>
      <c r="B60" s="38" t="s">
        <v>105</v>
      </c>
      <c r="C60" s="6">
        <v>0</v>
      </c>
    </row>
    <row r="61" spans="1:3" ht="16.5" customHeight="1">
      <c r="A61" s="38">
        <v>101020105</v>
      </c>
      <c r="B61" s="38" t="s">
        <v>106</v>
      </c>
      <c r="C61" s="6">
        <v>0</v>
      </c>
    </row>
    <row r="62" spans="1:3" ht="16.5" customHeight="1">
      <c r="A62" s="38">
        <v>101020106</v>
      </c>
      <c r="B62" s="38" t="s">
        <v>107</v>
      </c>
      <c r="C62" s="6">
        <v>0</v>
      </c>
    </row>
    <row r="63" spans="1:3" ht="16.5" customHeight="1">
      <c r="A63" s="38">
        <v>101020107</v>
      </c>
      <c r="B63" s="38" t="s">
        <v>108</v>
      </c>
      <c r="C63" s="6">
        <v>0</v>
      </c>
    </row>
    <row r="64" spans="1:3" ht="16.5" customHeight="1">
      <c r="A64" s="38">
        <v>101020119</v>
      </c>
      <c r="B64" s="38" t="s">
        <v>109</v>
      </c>
      <c r="C64" s="6">
        <v>0</v>
      </c>
    </row>
    <row r="65" spans="1:3" ht="16.5" customHeight="1">
      <c r="A65" s="38">
        <v>101020120</v>
      </c>
      <c r="B65" s="38" t="s">
        <v>110</v>
      </c>
      <c r="C65" s="6">
        <v>0</v>
      </c>
    </row>
    <row r="66" spans="1:3" ht="16.5" customHeight="1">
      <c r="A66" s="38">
        <v>101020121</v>
      </c>
      <c r="B66" s="38" t="s">
        <v>111</v>
      </c>
      <c r="C66" s="6">
        <v>0</v>
      </c>
    </row>
    <row r="67" spans="1:3" ht="16.5" customHeight="1">
      <c r="A67" s="38">
        <v>101020129</v>
      </c>
      <c r="B67" s="38" t="s">
        <v>112</v>
      </c>
      <c r="C67" s="6">
        <v>0</v>
      </c>
    </row>
    <row r="68" spans="1:3" ht="16.5" customHeight="1">
      <c r="A68" s="38">
        <v>1010202</v>
      </c>
      <c r="B68" s="55" t="s">
        <v>113</v>
      </c>
      <c r="C68" s="6">
        <f>SUM(C69:C73)</f>
        <v>0</v>
      </c>
    </row>
    <row r="69" spans="1:3" ht="16.5" customHeight="1">
      <c r="A69" s="38">
        <v>101020202</v>
      </c>
      <c r="B69" s="38" t="s">
        <v>114</v>
      </c>
      <c r="C69" s="6">
        <v>0</v>
      </c>
    </row>
    <row r="70" spans="1:3" ht="16.5" customHeight="1">
      <c r="A70" s="38">
        <v>101020209</v>
      </c>
      <c r="B70" s="38" t="s">
        <v>115</v>
      </c>
      <c r="C70" s="6">
        <v>0</v>
      </c>
    </row>
    <row r="71" spans="1:3" ht="16.5" customHeight="1">
      <c r="A71" s="38">
        <v>101020220</v>
      </c>
      <c r="B71" s="38" t="s">
        <v>116</v>
      </c>
      <c r="C71" s="6">
        <v>0</v>
      </c>
    </row>
    <row r="72" spans="1:3" ht="16.5" customHeight="1">
      <c r="A72" s="38">
        <v>101020221</v>
      </c>
      <c r="B72" s="38" t="s">
        <v>117</v>
      </c>
      <c r="C72" s="6">
        <v>0</v>
      </c>
    </row>
    <row r="73" spans="1:3" ht="16.5" customHeight="1">
      <c r="A73" s="38">
        <v>101020229</v>
      </c>
      <c r="B73" s="38" t="s">
        <v>118</v>
      </c>
      <c r="C73" s="6">
        <v>0</v>
      </c>
    </row>
    <row r="74" spans="1:3" ht="16.5" customHeight="1">
      <c r="A74" s="38">
        <v>1010203</v>
      </c>
      <c r="B74" s="55" t="s">
        <v>119</v>
      </c>
      <c r="C74" s="6">
        <v>0</v>
      </c>
    </row>
    <row r="75" spans="1:3" ht="16.5" customHeight="1">
      <c r="A75" s="38">
        <v>10104</v>
      </c>
      <c r="B75" s="55" t="s">
        <v>120</v>
      </c>
      <c r="C75" s="6">
        <f>SUM(C76:C92,C96:C101,C105,C110:C111,C115:C121,C138:C139,C142:C144,C149,C154,C159,C164,C169,C174,C179,C184,C189,C194)</f>
        <v>12676</v>
      </c>
    </row>
    <row r="76" spans="1:3" ht="16.5" customHeight="1">
      <c r="A76" s="38">
        <v>1010401</v>
      </c>
      <c r="B76" s="55" t="s">
        <v>121</v>
      </c>
      <c r="C76" s="6">
        <v>0</v>
      </c>
    </row>
    <row r="77" spans="1:3" ht="16.5" customHeight="1">
      <c r="A77" s="38">
        <v>1010402</v>
      </c>
      <c r="B77" s="55" t="s">
        <v>122</v>
      </c>
      <c r="C77" s="6">
        <v>0</v>
      </c>
    </row>
    <row r="78" spans="1:3" ht="16.5" customHeight="1">
      <c r="A78" s="38">
        <v>1010403</v>
      </c>
      <c r="B78" s="55" t="s">
        <v>123</v>
      </c>
      <c r="C78" s="6">
        <v>0</v>
      </c>
    </row>
    <row r="79" spans="1:3" ht="16.5" customHeight="1">
      <c r="A79" s="38">
        <v>1010404</v>
      </c>
      <c r="B79" s="55" t="s">
        <v>124</v>
      </c>
      <c r="C79" s="6">
        <v>0</v>
      </c>
    </row>
    <row r="80" spans="1:3" ht="16.5" customHeight="1">
      <c r="A80" s="38">
        <v>1010405</v>
      </c>
      <c r="B80" s="55" t="s">
        <v>125</v>
      </c>
      <c r="C80" s="6">
        <v>7</v>
      </c>
    </row>
    <row r="81" spans="1:3" ht="16.5" customHeight="1">
      <c r="A81" s="38">
        <v>1010406</v>
      </c>
      <c r="B81" s="55" t="s">
        <v>126</v>
      </c>
      <c r="C81" s="6">
        <v>0</v>
      </c>
    </row>
    <row r="82" spans="1:3" ht="16.5" customHeight="1">
      <c r="A82" s="38">
        <v>1010407</v>
      </c>
      <c r="B82" s="55" t="s">
        <v>127</v>
      </c>
      <c r="C82" s="6">
        <v>0</v>
      </c>
    </row>
    <row r="83" spans="1:3" ht="16.5" customHeight="1">
      <c r="A83" s="38">
        <v>1010408</v>
      </c>
      <c r="B83" s="55" t="s">
        <v>128</v>
      </c>
      <c r="C83" s="6">
        <v>0</v>
      </c>
    </row>
    <row r="84" spans="1:3" ht="16.5" customHeight="1">
      <c r="A84" s="38">
        <v>1010409</v>
      </c>
      <c r="B84" s="55" t="s">
        <v>129</v>
      </c>
      <c r="C84" s="6">
        <v>0</v>
      </c>
    </row>
    <row r="85" spans="1:3" ht="16.5" customHeight="1">
      <c r="A85" s="38">
        <v>1010410</v>
      </c>
      <c r="B85" s="55" t="s">
        <v>130</v>
      </c>
      <c r="C85" s="6">
        <v>0</v>
      </c>
    </row>
    <row r="86" spans="1:3" ht="16.5" customHeight="1">
      <c r="A86" s="38">
        <v>1010411</v>
      </c>
      <c r="B86" s="55" t="s">
        <v>131</v>
      </c>
      <c r="C86" s="6">
        <v>0</v>
      </c>
    </row>
    <row r="87" spans="1:3" ht="16.5" customHeight="1">
      <c r="A87" s="38">
        <v>1010412</v>
      </c>
      <c r="B87" s="55" t="s">
        <v>132</v>
      </c>
      <c r="C87" s="6">
        <v>0</v>
      </c>
    </row>
    <row r="88" spans="1:3" ht="16.5" customHeight="1">
      <c r="A88" s="38">
        <v>1010413</v>
      </c>
      <c r="B88" s="55" t="s">
        <v>133</v>
      </c>
      <c r="C88" s="6">
        <v>0</v>
      </c>
    </row>
    <row r="89" spans="1:3" ht="16.5" customHeight="1">
      <c r="A89" s="38">
        <v>1010414</v>
      </c>
      <c r="B89" s="55" t="s">
        <v>134</v>
      </c>
      <c r="C89" s="6">
        <v>0</v>
      </c>
    </row>
    <row r="90" spans="1:3" ht="16.5" customHeight="1">
      <c r="A90" s="38">
        <v>1010415</v>
      </c>
      <c r="B90" s="55" t="s">
        <v>135</v>
      </c>
      <c r="C90" s="6">
        <v>0</v>
      </c>
    </row>
    <row r="91" spans="1:3" ht="16.5" customHeight="1">
      <c r="A91" s="38">
        <v>1010416</v>
      </c>
      <c r="B91" s="55" t="s">
        <v>136</v>
      </c>
      <c r="C91" s="6">
        <v>0</v>
      </c>
    </row>
    <row r="92" spans="1:3" ht="16.5" customHeight="1">
      <c r="A92" s="38">
        <v>1010417</v>
      </c>
      <c r="B92" s="55" t="s">
        <v>137</v>
      </c>
      <c r="C92" s="6">
        <f>SUM(C93:C95)</f>
        <v>0</v>
      </c>
    </row>
    <row r="93" spans="1:3" ht="16.5" customHeight="1">
      <c r="A93" s="38">
        <v>101041701</v>
      </c>
      <c r="B93" s="38" t="s">
        <v>138</v>
      </c>
      <c r="C93" s="6">
        <v>0</v>
      </c>
    </row>
    <row r="94" spans="1:3" ht="16.5" customHeight="1">
      <c r="A94" s="38">
        <v>101041702</v>
      </c>
      <c r="B94" s="38" t="s">
        <v>139</v>
      </c>
      <c r="C94" s="6">
        <v>0</v>
      </c>
    </row>
    <row r="95" spans="1:3" ht="16.5" customHeight="1">
      <c r="A95" s="38">
        <v>101041709</v>
      </c>
      <c r="B95" s="38" t="s">
        <v>140</v>
      </c>
      <c r="C95" s="6">
        <v>0</v>
      </c>
    </row>
    <row r="96" spans="1:3" ht="16.5" customHeight="1">
      <c r="A96" s="38">
        <v>1010418</v>
      </c>
      <c r="B96" s="55" t="s">
        <v>141</v>
      </c>
      <c r="C96" s="6">
        <v>0</v>
      </c>
    </row>
    <row r="97" spans="1:3" ht="16.5" customHeight="1">
      <c r="A97" s="38">
        <v>1010419</v>
      </c>
      <c r="B97" s="55" t="s">
        <v>142</v>
      </c>
      <c r="C97" s="6">
        <v>0</v>
      </c>
    </row>
    <row r="98" spans="1:3" ht="16.5" customHeight="1">
      <c r="A98" s="38">
        <v>1010420</v>
      </c>
      <c r="B98" s="55" t="s">
        <v>143</v>
      </c>
      <c r="C98" s="6">
        <v>0</v>
      </c>
    </row>
    <row r="99" spans="1:3" ht="16.5" customHeight="1">
      <c r="A99" s="38">
        <v>1010421</v>
      </c>
      <c r="B99" s="55" t="s">
        <v>144</v>
      </c>
      <c r="C99" s="6">
        <v>0</v>
      </c>
    </row>
    <row r="100" spans="1:3" ht="16.5" customHeight="1">
      <c r="A100" s="38">
        <v>1010422</v>
      </c>
      <c r="B100" s="55" t="s">
        <v>145</v>
      </c>
      <c r="C100" s="6">
        <v>0</v>
      </c>
    </row>
    <row r="101" spans="1:3" ht="16.5" customHeight="1">
      <c r="A101" s="38">
        <v>1010423</v>
      </c>
      <c r="B101" s="55" t="s">
        <v>146</v>
      </c>
      <c r="C101" s="6">
        <f>SUM(C102:C104)</f>
        <v>0</v>
      </c>
    </row>
    <row r="102" spans="1:3" ht="16.5" customHeight="1">
      <c r="A102" s="38">
        <v>101042303</v>
      </c>
      <c r="B102" s="38" t="s">
        <v>147</v>
      </c>
      <c r="C102" s="6">
        <v>0</v>
      </c>
    </row>
    <row r="103" spans="1:3" ht="16.5" customHeight="1">
      <c r="A103" s="38">
        <v>101042304</v>
      </c>
      <c r="B103" s="38" t="s">
        <v>148</v>
      </c>
      <c r="C103" s="6">
        <v>0</v>
      </c>
    </row>
    <row r="104" spans="1:3" ht="16.5" customHeight="1">
      <c r="A104" s="38">
        <v>101042309</v>
      </c>
      <c r="B104" s="38" t="s">
        <v>149</v>
      </c>
      <c r="C104" s="6">
        <v>0</v>
      </c>
    </row>
    <row r="105" spans="1:3" ht="16.5" customHeight="1">
      <c r="A105" s="38">
        <v>1010424</v>
      </c>
      <c r="B105" s="55" t="s">
        <v>150</v>
      </c>
      <c r="C105" s="6">
        <f>SUM(C106:C109)</f>
        <v>0</v>
      </c>
    </row>
    <row r="106" spans="1:3" ht="16.5" customHeight="1">
      <c r="A106" s="38">
        <v>101042402</v>
      </c>
      <c r="B106" s="38" t="s">
        <v>151</v>
      </c>
      <c r="C106" s="6">
        <v>0</v>
      </c>
    </row>
    <row r="107" spans="1:3" ht="16.5" customHeight="1">
      <c r="A107" s="38">
        <v>101042403</v>
      </c>
      <c r="B107" s="38" t="s">
        <v>152</v>
      </c>
      <c r="C107" s="6">
        <v>0</v>
      </c>
    </row>
    <row r="108" spans="1:3" ht="16.5" customHeight="1">
      <c r="A108" s="38">
        <v>101042404</v>
      </c>
      <c r="B108" s="38" t="s">
        <v>153</v>
      </c>
      <c r="C108" s="6">
        <v>0</v>
      </c>
    </row>
    <row r="109" spans="1:3" ht="16.5" customHeight="1">
      <c r="A109" s="38">
        <v>101042409</v>
      </c>
      <c r="B109" s="38" t="s">
        <v>154</v>
      </c>
      <c r="C109" s="6">
        <v>0</v>
      </c>
    </row>
    <row r="110" spans="1:3" ht="16.5" customHeight="1">
      <c r="A110" s="38">
        <v>1010425</v>
      </c>
      <c r="B110" s="55" t="s">
        <v>155</v>
      </c>
      <c r="C110" s="6">
        <v>0</v>
      </c>
    </row>
    <row r="111" spans="1:3" ht="16.5" customHeight="1">
      <c r="A111" s="38">
        <v>1010426</v>
      </c>
      <c r="B111" s="55" t="s">
        <v>156</v>
      </c>
      <c r="C111" s="6">
        <f>SUM(C112:C114)</f>
        <v>0</v>
      </c>
    </row>
    <row r="112" spans="1:3" ht="16.5" customHeight="1">
      <c r="A112" s="38">
        <v>101042601</v>
      </c>
      <c r="B112" s="38" t="s">
        <v>157</v>
      </c>
      <c r="C112" s="6">
        <v>0</v>
      </c>
    </row>
    <row r="113" spans="1:3" ht="16.5" customHeight="1">
      <c r="A113" s="38">
        <v>101042602</v>
      </c>
      <c r="B113" s="38" t="s">
        <v>158</v>
      </c>
      <c r="C113" s="6">
        <v>0</v>
      </c>
    </row>
    <row r="114" spans="1:3" ht="16.5" customHeight="1">
      <c r="A114" s="38">
        <v>101042609</v>
      </c>
      <c r="B114" s="38" t="s">
        <v>159</v>
      </c>
      <c r="C114" s="6">
        <v>0</v>
      </c>
    </row>
    <row r="115" spans="1:3" ht="16.5" customHeight="1">
      <c r="A115" s="38">
        <v>1010427</v>
      </c>
      <c r="B115" s="55" t="s">
        <v>160</v>
      </c>
      <c r="C115" s="6">
        <v>0</v>
      </c>
    </row>
    <row r="116" spans="1:3" ht="16.5" customHeight="1">
      <c r="A116" s="38">
        <v>1010428</v>
      </c>
      <c r="B116" s="55" t="s">
        <v>161</v>
      </c>
      <c r="C116" s="6">
        <v>0</v>
      </c>
    </row>
    <row r="117" spans="1:3" ht="16.5" customHeight="1">
      <c r="A117" s="38">
        <v>1010429</v>
      </c>
      <c r="B117" s="55" t="s">
        <v>162</v>
      </c>
      <c r="C117" s="6">
        <v>0</v>
      </c>
    </row>
    <row r="118" spans="1:3" ht="16.5" customHeight="1">
      <c r="A118" s="38">
        <v>1010430</v>
      </c>
      <c r="B118" s="55" t="s">
        <v>163</v>
      </c>
      <c r="C118" s="6">
        <v>0</v>
      </c>
    </row>
    <row r="119" spans="1:3" ht="16.5" customHeight="1">
      <c r="A119" s="38">
        <v>1010431</v>
      </c>
      <c r="B119" s="55" t="s">
        <v>164</v>
      </c>
      <c r="C119" s="6">
        <v>152</v>
      </c>
    </row>
    <row r="120" spans="1:3" ht="16.5" customHeight="1">
      <c r="A120" s="38">
        <v>1010432</v>
      </c>
      <c r="B120" s="55" t="s">
        <v>165</v>
      </c>
      <c r="C120" s="6">
        <v>2</v>
      </c>
    </row>
    <row r="121" spans="1:3" ht="16.5" customHeight="1">
      <c r="A121" s="38">
        <v>1010433</v>
      </c>
      <c r="B121" s="55" t="s">
        <v>166</v>
      </c>
      <c r="C121" s="6">
        <f>SUM(C122:C137)</f>
        <v>3120</v>
      </c>
    </row>
    <row r="122" spans="1:3" ht="16.5" customHeight="1">
      <c r="A122" s="38">
        <v>101043302</v>
      </c>
      <c r="B122" s="38" t="s">
        <v>167</v>
      </c>
      <c r="C122" s="6">
        <v>0</v>
      </c>
    </row>
    <row r="123" spans="1:3" ht="16.5" customHeight="1">
      <c r="A123" s="38">
        <v>101043303</v>
      </c>
      <c r="B123" s="38" t="s">
        <v>168</v>
      </c>
      <c r="C123" s="6">
        <v>0</v>
      </c>
    </row>
    <row r="124" spans="1:3" ht="16.5" customHeight="1">
      <c r="A124" s="38">
        <v>101043304</v>
      </c>
      <c r="B124" s="38" t="s">
        <v>169</v>
      </c>
      <c r="C124" s="6">
        <v>0</v>
      </c>
    </row>
    <row r="125" spans="1:3" ht="16.5" customHeight="1">
      <c r="A125" s="38">
        <v>101043308</v>
      </c>
      <c r="B125" s="38" t="s">
        <v>170</v>
      </c>
      <c r="C125" s="6">
        <v>0</v>
      </c>
    </row>
    <row r="126" spans="1:3" ht="16.5" customHeight="1">
      <c r="A126" s="38">
        <v>101043309</v>
      </c>
      <c r="B126" s="38" t="s">
        <v>171</v>
      </c>
      <c r="C126" s="6">
        <v>0</v>
      </c>
    </row>
    <row r="127" spans="1:3" ht="16.5" customHeight="1">
      <c r="A127" s="38">
        <v>101043310</v>
      </c>
      <c r="B127" s="38" t="s">
        <v>172</v>
      </c>
      <c r="C127" s="6">
        <v>0</v>
      </c>
    </row>
    <row r="128" spans="1:3" ht="16.5" customHeight="1">
      <c r="A128" s="38">
        <v>101043312</v>
      </c>
      <c r="B128" s="38" t="s">
        <v>173</v>
      </c>
      <c r="C128" s="6">
        <v>0</v>
      </c>
    </row>
    <row r="129" spans="1:3" ht="16.5" customHeight="1">
      <c r="A129" s="38">
        <v>101043313</v>
      </c>
      <c r="B129" s="38" t="s">
        <v>174</v>
      </c>
      <c r="C129" s="6">
        <v>0</v>
      </c>
    </row>
    <row r="130" spans="1:3" ht="16.5" customHeight="1">
      <c r="A130" s="38">
        <v>101043314</v>
      </c>
      <c r="B130" s="38" t="s">
        <v>175</v>
      </c>
      <c r="C130" s="6">
        <v>0</v>
      </c>
    </row>
    <row r="131" spans="1:3" ht="16.5" customHeight="1">
      <c r="A131" s="38">
        <v>101043315</v>
      </c>
      <c r="B131" s="38" t="s">
        <v>176</v>
      </c>
      <c r="C131" s="6">
        <v>0</v>
      </c>
    </row>
    <row r="132" spans="1:3" ht="16.5" customHeight="1">
      <c r="A132" s="38">
        <v>101043316</v>
      </c>
      <c r="B132" s="38" t="s">
        <v>177</v>
      </c>
      <c r="C132" s="6">
        <v>0</v>
      </c>
    </row>
    <row r="133" spans="1:3" ht="16.5" customHeight="1">
      <c r="A133" s="38">
        <v>101043317</v>
      </c>
      <c r="B133" s="38" t="s">
        <v>178</v>
      </c>
      <c r="C133" s="6">
        <v>0</v>
      </c>
    </row>
    <row r="134" spans="1:3" ht="16.5" customHeight="1">
      <c r="A134" s="38">
        <v>101043318</v>
      </c>
      <c r="B134" s="38" t="s">
        <v>179</v>
      </c>
      <c r="C134" s="6">
        <v>0</v>
      </c>
    </row>
    <row r="135" spans="1:3" ht="16.5" customHeight="1">
      <c r="A135" s="38">
        <v>101043319</v>
      </c>
      <c r="B135" s="38" t="s">
        <v>180</v>
      </c>
      <c r="C135" s="6">
        <v>0</v>
      </c>
    </row>
    <row r="136" spans="1:3" ht="16.5" customHeight="1">
      <c r="A136" s="38">
        <v>101043320</v>
      </c>
      <c r="B136" s="38" t="s">
        <v>181</v>
      </c>
      <c r="C136" s="6">
        <v>0</v>
      </c>
    </row>
    <row r="137" spans="1:3" ht="16.5" customHeight="1">
      <c r="A137" s="38">
        <v>101043399</v>
      </c>
      <c r="B137" s="38" t="s">
        <v>182</v>
      </c>
      <c r="C137" s="6">
        <v>3120</v>
      </c>
    </row>
    <row r="138" spans="1:3" ht="16.5" customHeight="1">
      <c r="A138" s="38">
        <v>1010434</v>
      </c>
      <c r="B138" s="55" t="s">
        <v>183</v>
      </c>
      <c r="C138" s="6">
        <v>3</v>
      </c>
    </row>
    <row r="139" spans="1:3" ht="16.5" customHeight="1">
      <c r="A139" s="38">
        <v>1010435</v>
      </c>
      <c r="B139" s="55" t="s">
        <v>184</v>
      </c>
      <c r="C139" s="6">
        <f>C140+C141</f>
        <v>439</v>
      </c>
    </row>
    <row r="140" spans="1:3" ht="16.5" customHeight="1">
      <c r="A140" s="38">
        <v>101043501</v>
      </c>
      <c r="B140" s="38" t="s">
        <v>185</v>
      </c>
      <c r="C140" s="6">
        <v>0</v>
      </c>
    </row>
    <row r="141" spans="1:3" ht="16.5" customHeight="1">
      <c r="A141" s="38">
        <v>101043509</v>
      </c>
      <c r="B141" s="38" t="s">
        <v>186</v>
      </c>
      <c r="C141" s="6">
        <v>439</v>
      </c>
    </row>
    <row r="142" spans="1:3" ht="16.5" customHeight="1">
      <c r="A142" s="38">
        <v>1010436</v>
      </c>
      <c r="B142" s="55" t="s">
        <v>187</v>
      </c>
      <c r="C142" s="6">
        <v>3803</v>
      </c>
    </row>
    <row r="143" spans="1:3" ht="16.5" customHeight="1">
      <c r="A143" s="38">
        <v>1010439</v>
      </c>
      <c r="B143" s="55" t="s">
        <v>188</v>
      </c>
      <c r="C143" s="6">
        <v>4824</v>
      </c>
    </row>
    <row r="144" spans="1:3" ht="16.5" customHeight="1">
      <c r="A144" s="38">
        <v>1010440</v>
      </c>
      <c r="B144" s="55" t="s">
        <v>189</v>
      </c>
      <c r="C144" s="6">
        <f>SUM(C145:C148)</f>
        <v>30</v>
      </c>
    </row>
    <row r="145" spans="1:3" ht="16.5" customHeight="1">
      <c r="A145" s="38">
        <v>101044001</v>
      </c>
      <c r="B145" s="38" t="s">
        <v>190</v>
      </c>
      <c r="C145" s="6">
        <v>0</v>
      </c>
    </row>
    <row r="146" spans="1:3" ht="16.5" customHeight="1">
      <c r="A146" s="38">
        <v>101044002</v>
      </c>
      <c r="B146" s="38" t="s">
        <v>191</v>
      </c>
      <c r="C146" s="6">
        <v>28</v>
      </c>
    </row>
    <row r="147" spans="1:3" ht="16.5" customHeight="1">
      <c r="A147" s="38">
        <v>101044003</v>
      </c>
      <c r="B147" s="38" t="s">
        <v>192</v>
      </c>
      <c r="C147" s="6">
        <v>2</v>
      </c>
    </row>
    <row r="148" spans="1:3" ht="16.5" customHeight="1">
      <c r="A148" s="38">
        <v>101044099</v>
      </c>
      <c r="B148" s="38" t="s">
        <v>193</v>
      </c>
      <c r="C148" s="6">
        <v>0</v>
      </c>
    </row>
    <row r="149" spans="1:3" ht="16.5" customHeight="1">
      <c r="A149" s="38">
        <v>1010441</v>
      </c>
      <c r="B149" s="55" t="s">
        <v>194</v>
      </c>
      <c r="C149" s="6">
        <f>SUM(C150:C153)</f>
        <v>0</v>
      </c>
    </row>
    <row r="150" spans="1:3" ht="16.5" customHeight="1">
      <c r="A150" s="38">
        <v>101044101</v>
      </c>
      <c r="B150" s="38" t="s">
        <v>195</v>
      </c>
      <c r="C150" s="6">
        <v>0</v>
      </c>
    </row>
    <row r="151" spans="1:3" ht="16.5" customHeight="1">
      <c r="A151" s="38">
        <v>101044102</v>
      </c>
      <c r="B151" s="38" t="s">
        <v>196</v>
      </c>
      <c r="C151" s="6">
        <v>0</v>
      </c>
    </row>
    <row r="152" spans="1:3" ht="16.5" customHeight="1">
      <c r="A152" s="38">
        <v>101044103</v>
      </c>
      <c r="B152" s="38" t="s">
        <v>197</v>
      </c>
      <c r="C152" s="6">
        <v>0</v>
      </c>
    </row>
    <row r="153" spans="1:3" ht="16.5" customHeight="1">
      <c r="A153" s="38">
        <v>101044199</v>
      </c>
      <c r="B153" s="38" t="s">
        <v>198</v>
      </c>
      <c r="C153" s="6">
        <v>0</v>
      </c>
    </row>
    <row r="154" spans="1:3" ht="16.5" customHeight="1">
      <c r="A154" s="38">
        <v>1010442</v>
      </c>
      <c r="B154" s="55" t="s">
        <v>199</v>
      </c>
      <c r="C154" s="6">
        <f>SUM(C155:C158)</f>
        <v>0</v>
      </c>
    </row>
    <row r="155" spans="1:3" ht="16.5" customHeight="1">
      <c r="A155" s="38">
        <v>101044201</v>
      </c>
      <c r="B155" s="38" t="s">
        <v>200</v>
      </c>
      <c r="C155" s="6">
        <v>0</v>
      </c>
    </row>
    <row r="156" spans="1:3" ht="16.5" customHeight="1">
      <c r="A156" s="38">
        <v>101044202</v>
      </c>
      <c r="B156" s="38" t="s">
        <v>201</v>
      </c>
      <c r="C156" s="6">
        <v>0</v>
      </c>
    </row>
    <row r="157" spans="1:3" ht="16.5" customHeight="1">
      <c r="A157" s="38">
        <v>101044203</v>
      </c>
      <c r="B157" s="38" t="s">
        <v>202</v>
      </c>
      <c r="C157" s="6">
        <v>0</v>
      </c>
    </row>
    <row r="158" spans="1:3" ht="16.5" customHeight="1">
      <c r="A158" s="38">
        <v>101044299</v>
      </c>
      <c r="B158" s="38" t="s">
        <v>203</v>
      </c>
      <c r="C158" s="6">
        <v>0</v>
      </c>
    </row>
    <row r="159" spans="1:3" ht="16.5" customHeight="1">
      <c r="A159" s="38">
        <v>1010443</v>
      </c>
      <c r="B159" s="55" t="s">
        <v>204</v>
      </c>
      <c r="C159" s="6">
        <f>SUM(C160:C163)</f>
        <v>0</v>
      </c>
    </row>
    <row r="160" spans="1:3" ht="16.5" customHeight="1">
      <c r="A160" s="38">
        <v>101044301</v>
      </c>
      <c r="B160" s="38" t="s">
        <v>205</v>
      </c>
      <c r="C160" s="6">
        <v>0</v>
      </c>
    </row>
    <row r="161" spans="1:3" ht="16.5" customHeight="1">
      <c r="A161" s="38">
        <v>101044302</v>
      </c>
      <c r="B161" s="38" t="s">
        <v>206</v>
      </c>
      <c r="C161" s="6">
        <v>0</v>
      </c>
    </row>
    <row r="162" spans="1:3" ht="16.5" customHeight="1">
      <c r="A162" s="38">
        <v>101044303</v>
      </c>
      <c r="B162" s="38" t="s">
        <v>207</v>
      </c>
      <c r="C162" s="6">
        <v>0</v>
      </c>
    </row>
    <row r="163" spans="1:3" ht="16.5" customHeight="1">
      <c r="A163" s="38">
        <v>101044399</v>
      </c>
      <c r="B163" s="38" t="s">
        <v>208</v>
      </c>
      <c r="C163" s="6">
        <v>0</v>
      </c>
    </row>
    <row r="164" spans="1:3" ht="16.5" customHeight="1">
      <c r="A164" s="38">
        <v>1010444</v>
      </c>
      <c r="B164" s="55" t="s">
        <v>209</v>
      </c>
      <c r="C164" s="6">
        <f>SUM(C165:C168)</f>
        <v>1</v>
      </c>
    </row>
    <row r="165" spans="1:3" ht="16.5" customHeight="1">
      <c r="A165" s="38">
        <v>101044401</v>
      </c>
      <c r="B165" s="38" t="s">
        <v>190</v>
      </c>
      <c r="C165" s="6">
        <v>0</v>
      </c>
    </row>
    <row r="166" spans="1:3" ht="16.5" customHeight="1">
      <c r="A166" s="38">
        <v>101044402</v>
      </c>
      <c r="B166" s="38" t="s">
        <v>191</v>
      </c>
      <c r="C166" s="6">
        <v>1</v>
      </c>
    </row>
    <row r="167" spans="1:3" ht="16.5" customHeight="1">
      <c r="A167" s="38">
        <v>101044403</v>
      </c>
      <c r="B167" s="38" t="s">
        <v>192</v>
      </c>
      <c r="C167" s="6">
        <v>0</v>
      </c>
    </row>
    <row r="168" spans="1:3" ht="16.5" customHeight="1">
      <c r="A168" s="38">
        <v>101044499</v>
      </c>
      <c r="B168" s="38" t="s">
        <v>193</v>
      </c>
      <c r="C168" s="6">
        <v>0</v>
      </c>
    </row>
    <row r="169" spans="1:3" ht="16.5" customHeight="1">
      <c r="A169" s="38">
        <v>1010445</v>
      </c>
      <c r="B169" s="55" t="s">
        <v>210</v>
      </c>
      <c r="C169" s="6">
        <f>SUM(C170:C173)</f>
        <v>114</v>
      </c>
    </row>
    <row r="170" spans="1:3" ht="16.5" customHeight="1">
      <c r="A170" s="38">
        <v>101044501</v>
      </c>
      <c r="B170" s="38" t="s">
        <v>195</v>
      </c>
      <c r="C170" s="6">
        <v>0</v>
      </c>
    </row>
    <row r="171" spans="1:3" ht="16.5" customHeight="1">
      <c r="A171" s="38">
        <v>101044502</v>
      </c>
      <c r="B171" s="38" t="s">
        <v>196</v>
      </c>
      <c r="C171" s="6">
        <v>32</v>
      </c>
    </row>
    <row r="172" spans="1:3" ht="16.5" customHeight="1">
      <c r="A172" s="38">
        <v>101044503</v>
      </c>
      <c r="B172" s="38" t="s">
        <v>197</v>
      </c>
      <c r="C172" s="6">
        <v>0</v>
      </c>
    </row>
    <row r="173" spans="1:3" ht="16.5" customHeight="1">
      <c r="A173" s="38">
        <v>101044599</v>
      </c>
      <c r="B173" s="38" t="s">
        <v>198</v>
      </c>
      <c r="C173" s="6">
        <v>82</v>
      </c>
    </row>
    <row r="174" spans="1:3" ht="16.5" customHeight="1">
      <c r="A174" s="38">
        <v>1010446</v>
      </c>
      <c r="B174" s="55" t="s">
        <v>211</v>
      </c>
      <c r="C174" s="6">
        <f>SUM(C175:C178)</f>
        <v>43</v>
      </c>
    </row>
    <row r="175" spans="1:3" ht="16.5" customHeight="1">
      <c r="A175" s="38">
        <v>101044601</v>
      </c>
      <c r="B175" s="38" t="s">
        <v>200</v>
      </c>
      <c r="C175" s="6">
        <v>0</v>
      </c>
    </row>
    <row r="176" spans="1:3" ht="16.5" customHeight="1">
      <c r="A176" s="38">
        <v>101044602</v>
      </c>
      <c r="B176" s="38" t="s">
        <v>201</v>
      </c>
      <c r="C176" s="6">
        <v>4</v>
      </c>
    </row>
    <row r="177" spans="1:3" ht="16.5" customHeight="1">
      <c r="A177" s="38">
        <v>101044603</v>
      </c>
      <c r="B177" s="38" t="s">
        <v>202</v>
      </c>
      <c r="C177" s="6">
        <v>0</v>
      </c>
    </row>
    <row r="178" spans="1:3" ht="16.5" customHeight="1">
      <c r="A178" s="38">
        <v>101044699</v>
      </c>
      <c r="B178" s="38" t="s">
        <v>203</v>
      </c>
      <c r="C178" s="6">
        <v>39</v>
      </c>
    </row>
    <row r="179" spans="1:3" ht="16.5" customHeight="1">
      <c r="A179" s="38">
        <v>1010447</v>
      </c>
      <c r="B179" s="55" t="s">
        <v>212</v>
      </c>
      <c r="C179" s="6">
        <f>SUM(C180:C183)</f>
        <v>0</v>
      </c>
    </row>
    <row r="180" spans="1:3" ht="16.5" customHeight="1">
      <c r="A180" s="38">
        <v>101044701</v>
      </c>
      <c r="B180" s="38" t="s">
        <v>205</v>
      </c>
      <c r="C180" s="6">
        <v>0</v>
      </c>
    </row>
    <row r="181" spans="1:3" ht="16.5" customHeight="1">
      <c r="A181" s="38">
        <v>101044702</v>
      </c>
      <c r="B181" s="38" t="s">
        <v>206</v>
      </c>
      <c r="C181" s="6">
        <v>0</v>
      </c>
    </row>
    <row r="182" spans="1:3" ht="16.5" customHeight="1">
      <c r="A182" s="38">
        <v>101044703</v>
      </c>
      <c r="B182" s="38" t="s">
        <v>207</v>
      </c>
      <c r="C182" s="6">
        <v>0</v>
      </c>
    </row>
    <row r="183" spans="1:3" ht="16.5" customHeight="1">
      <c r="A183" s="38">
        <v>101044799</v>
      </c>
      <c r="B183" s="38" t="s">
        <v>208</v>
      </c>
      <c r="C183" s="6">
        <v>0</v>
      </c>
    </row>
    <row r="184" spans="1:3" ht="16.5" customHeight="1">
      <c r="A184" s="38">
        <v>1010448</v>
      </c>
      <c r="B184" s="55" t="s">
        <v>213</v>
      </c>
      <c r="C184" s="6">
        <f>SUM(C185:C188)</f>
        <v>56</v>
      </c>
    </row>
    <row r="185" spans="1:3" ht="16.5" customHeight="1">
      <c r="A185" s="38">
        <v>101044801</v>
      </c>
      <c r="B185" s="38" t="s">
        <v>214</v>
      </c>
      <c r="C185" s="6">
        <v>0</v>
      </c>
    </row>
    <row r="186" spans="1:3" ht="16.5" customHeight="1">
      <c r="A186" s="38">
        <v>101044802</v>
      </c>
      <c r="B186" s="38" t="s">
        <v>215</v>
      </c>
      <c r="C186" s="6">
        <v>53</v>
      </c>
    </row>
    <row r="187" spans="1:3" ht="16.5" customHeight="1">
      <c r="A187" s="38">
        <v>101044803</v>
      </c>
      <c r="B187" s="38" t="s">
        <v>216</v>
      </c>
      <c r="C187" s="6">
        <v>0</v>
      </c>
    </row>
    <row r="188" spans="1:3" ht="16.5" customHeight="1">
      <c r="A188" s="38">
        <v>101044899</v>
      </c>
      <c r="B188" s="38" t="s">
        <v>217</v>
      </c>
      <c r="C188" s="6">
        <v>3</v>
      </c>
    </row>
    <row r="189" spans="1:3" ht="16.5" customHeight="1">
      <c r="A189" s="38">
        <v>1010449</v>
      </c>
      <c r="B189" s="55" t="s">
        <v>218</v>
      </c>
      <c r="C189" s="6">
        <f>SUM(C190:C193)</f>
        <v>-15</v>
      </c>
    </row>
    <row r="190" spans="1:3" ht="16.5" customHeight="1">
      <c r="A190" s="38">
        <v>101044901</v>
      </c>
      <c r="B190" s="38" t="s">
        <v>214</v>
      </c>
      <c r="C190" s="6">
        <v>0</v>
      </c>
    </row>
    <row r="191" spans="1:3" ht="16.5" customHeight="1">
      <c r="A191" s="38">
        <v>101044902</v>
      </c>
      <c r="B191" s="38" t="s">
        <v>215</v>
      </c>
      <c r="C191" s="6">
        <v>-15</v>
      </c>
    </row>
    <row r="192" spans="1:3" ht="16.5" customHeight="1">
      <c r="A192" s="38">
        <v>101044903</v>
      </c>
      <c r="B192" s="38" t="s">
        <v>216</v>
      </c>
      <c r="C192" s="6">
        <v>0</v>
      </c>
    </row>
    <row r="193" spans="1:3" ht="16.5" customHeight="1">
      <c r="A193" s="38">
        <v>101044999</v>
      </c>
      <c r="B193" s="38" t="s">
        <v>217</v>
      </c>
      <c r="C193" s="6">
        <v>0</v>
      </c>
    </row>
    <row r="194" spans="1:3" ht="16.5" customHeight="1">
      <c r="A194" s="38">
        <v>1010450</v>
      </c>
      <c r="B194" s="55" t="s">
        <v>219</v>
      </c>
      <c r="C194" s="6">
        <f>SUM(C195:C197)</f>
        <v>97</v>
      </c>
    </row>
    <row r="195" spans="1:3" ht="16.5" customHeight="1">
      <c r="A195" s="38">
        <v>101045001</v>
      </c>
      <c r="B195" s="38" t="s">
        <v>220</v>
      </c>
      <c r="C195" s="6">
        <v>97</v>
      </c>
    </row>
    <row r="196" spans="1:3" ht="16.5" customHeight="1">
      <c r="A196" s="38">
        <v>101045002</v>
      </c>
      <c r="B196" s="38" t="s">
        <v>221</v>
      </c>
      <c r="C196" s="6">
        <v>0</v>
      </c>
    </row>
    <row r="197" spans="1:3" ht="16.5" customHeight="1">
      <c r="A197" s="38">
        <v>101045003</v>
      </c>
      <c r="B197" s="38" t="s">
        <v>222</v>
      </c>
      <c r="C197" s="6">
        <v>0</v>
      </c>
    </row>
    <row r="198" spans="1:3" ht="16.5" customHeight="1">
      <c r="A198" s="38">
        <v>10105</v>
      </c>
      <c r="B198" s="55" t="s">
        <v>223</v>
      </c>
      <c r="C198" s="6">
        <f>SUM(C199:C221,C225,C228,C229,C233:C238,C250:C252,C257,C262)</f>
        <v>0</v>
      </c>
    </row>
    <row r="199" spans="1:3" ht="16.5" customHeight="1">
      <c r="A199" s="38">
        <v>1010501</v>
      </c>
      <c r="B199" s="55" t="s">
        <v>224</v>
      </c>
      <c r="C199" s="6">
        <v>0</v>
      </c>
    </row>
    <row r="200" spans="1:3" ht="16.5" customHeight="1">
      <c r="A200" s="38">
        <v>1010502</v>
      </c>
      <c r="B200" s="55" t="s">
        <v>225</v>
      </c>
      <c r="C200" s="6">
        <v>0</v>
      </c>
    </row>
    <row r="201" spans="1:3" ht="16.5" customHeight="1">
      <c r="A201" s="38">
        <v>1010503</v>
      </c>
      <c r="B201" s="55" t="s">
        <v>226</v>
      </c>
      <c r="C201" s="6">
        <v>0</v>
      </c>
    </row>
    <row r="202" spans="1:3" ht="16.5" customHeight="1">
      <c r="A202" s="38">
        <v>1010504</v>
      </c>
      <c r="B202" s="55" t="s">
        <v>227</v>
      </c>
      <c r="C202" s="6">
        <v>0</v>
      </c>
    </row>
    <row r="203" spans="1:3" ht="16.5" customHeight="1">
      <c r="A203" s="38">
        <v>1010505</v>
      </c>
      <c r="B203" s="55" t="s">
        <v>228</v>
      </c>
      <c r="C203" s="6">
        <v>0</v>
      </c>
    </row>
    <row r="204" spans="1:3" ht="16.5" customHeight="1">
      <c r="A204" s="38">
        <v>1010506</v>
      </c>
      <c r="B204" s="55" t="s">
        <v>229</v>
      </c>
      <c r="C204" s="6">
        <v>0</v>
      </c>
    </row>
    <row r="205" spans="1:3" ht="16.5" customHeight="1">
      <c r="A205" s="38">
        <v>1010507</v>
      </c>
      <c r="B205" s="55" t="s">
        <v>230</v>
      </c>
      <c r="C205" s="6">
        <v>0</v>
      </c>
    </row>
    <row r="206" spans="1:3" ht="16.5" customHeight="1">
      <c r="A206" s="38">
        <v>1010508</v>
      </c>
      <c r="B206" s="55" t="s">
        <v>231</v>
      </c>
      <c r="C206" s="6">
        <v>0</v>
      </c>
    </row>
    <row r="207" spans="1:3" ht="16.5" customHeight="1">
      <c r="A207" s="38">
        <v>1010509</v>
      </c>
      <c r="B207" s="55" t="s">
        <v>232</v>
      </c>
      <c r="C207" s="6">
        <v>0</v>
      </c>
    </row>
    <row r="208" spans="1:3" ht="16.5" customHeight="1">
      <c r="A208" s="38">
        <v>1010510</v>
      </c>
      <c r="B208" s="55" t="s">
        <v>233</v>
      </c>
      <c r="C208" s="6">
        <v>0</v>
      </c>
    </row>
    <row r="209" spans="1:3" ht="16.5" customHeight="1">
      <c r="A209" s="38">
        <v>1010511</v>
      </c>
      <c r="B209" s="55" t="s">
        <v>234</v>
      </c>
      <c r="C209" s="6">
        <v>0</v>
      </c>
    </row>
    <row r="210" spans="1:3" ht="16.5" customHeight="1">
      <c r="A210" s="38">
        <v>1010512</v>
      </c>
      <c r="B210" s="55" t="s">
        <v>235</v>
      </c>
      <c r="C210" s="6">
        <v>0</v>
      </c>
    </row>
    <row r="211" spans="1:3" ht="16.5" customHeight="1">
      <c r="A211" s="38">
        <v>1010513</v>
      </c>
      <c r="B211" s="55" t="s">
        <v>236</v>
      </c>
      <c r="C211" s="6">
        <v>0</v>
      </c>
    </row>
    <row r="212" spans="1:3" ht="16.5" customHeight="1">
      <c r="A212" s="38">
        <v>1010514</v>
      </c>
      <c r="B212" s="55" t="s">
        <v>237</v>
      </c>
      <c r="C212" s="6">
        <v>0</v>
      </c>
    </row>
    <row r="213" spans="1:3" ht="16.5" customHeight="1">
      <c r="A213" s="38">
        <v>1010515</v>
      </c>
      <c r="B213" s="55" t="s">
        <v>238</v>
      </c>
      <c r="C213" s="6">
        <v>0</v>
      </c>
    </row>
    <row r="214" spans="1:3" ht="16.5" customHeight="1">
      <c r="A214" s="38">
        <v>1010516</v>
      </c>
      <c r="B214" s="55" t="s">
        <v>239</v>
      </c>
      <c r="C214" s="6">
        <v>0</v>
      </c>
    </row>
    <row r="215" spans="1:3" ht="16.5" customHeight="1">
      <c r="A215" s="38">
        <v>1010517</v>
      </c>
      <c r="B215" s="55" t="s">
        <v>240</v>
      </c>
      <c r="C215" s="6">
        <v>0</v>
      </c>
    </row>
    <row r="216" spans="1:3" ht="16.5" customHeight="1">
      <c r="A216" s="38">
        <v>1010518</v>
      </c>
      <c r="B216" s="55" t="s">
        <v>241</v>
      </c>
      <c r="C216" s="6">
        <v>0</v>
      </c>
    </row>
    <row r="217" spans="1:3" ht="16.5" customHeight="1">
      <c r="A217" s="38">
        <v>1010519</v>
      </c>
      <c r="B217" s="55" t="s">
        <v>242</v>
      </c>
      <c r="C217" s="6">
        <v>0</v>
      </c>
    </row>
    <row r="218" spans="1:3" ht="16.5" customHeight="1">
      <c r="A218" s="38">
        <v>1010520</v>
      </c>
      <c r="B218" s="55" t="s">
        <v>243</v>
      </c>
      <c r="C218" s="6">
        <v>0</v>
      </c>
    </row>
    <row r="219" spans="1:3" ht="16.5" customHeight="1">
      <c r="A219" s="38">
        <v>1010521</v>
      </c>
      <c r="B219" s="55" t="s">
        <v>244</v>
      </c>
      <c r="C219" s="6">
        <v>0</v>
      </c>
    </row>
    <row r="220" spans="1:3" ht="16.5" customHeight="1">
      <c r="A220" s="38">
        <v>1010522</v>
      </c>
      <c r="B220" s="55" t="s">
        <v>245</v>
      </c>
      <c r="C220" s="6">
        <v>0</v>
      </c>
    </row>
    <row r="221" spans="1:3" ht="16.5" customHeight="1">
      <c r="A221" s="38">
        <v>1010523</v>
      </c>
      <c r="B221" s="55" t="s">
        <v>246</v>
      </c>
      <c r="C221" s="6">
        <f>SUM(C222:C224)</f>
        <v>0</v>
      </c>
    </row>
    <row r="222" spans="1:3" ht="16.5" customHeight="1">
      <c r="A222" s="38">
        <v>101052303</v>
      </c>
      <c r="B222" s="38" t="s">
        <v>247</v>
      </c>
      <c r="C222" s="6">
        <v>0</v>
      </c>
    </row>
    <row r="223" spans="1:3" ht="16.5" customHeight="1">
      <c r="A223" s="38">
        <v>101052304</v>
      </c>
      <c r="B223" s="38" t="s">
        <v>248</v>
      </c>
      <c r="C223" s="6">
        <v>0</v>
      </c>
    </row>
    <row r="224" spans="1:3" ht="16.5" customHeight="1">
      <c r="A224" s="38">
        <v>101052309</v>
      </c>
      <c r="B224" s="38" t="s">
        <v>249</v>
      </c>
      <c r="C224" s="6">
        <v>0</v>
      </c>
    </row>
    <row r="225" spans="1:3" ht="16.5" customHeight="1">
      <c r="A225" s="38">
        <v>1010524</v>
      </c>
      <c r="B225" s="55" t="s">
        <v>250</v>
      </c>
      <c r="C225" s="6">
        <f>SUM(C226:C227)</f>
        <v>0</v>
      </c>
    </row>
    <row r="226" spans="1:3" ht="16.5" customHeight="1">
      <c r="A226" s="38">
        <v>101052401</v>
      </c>
      <c r="B226" s="38" t="s">
        <v>251</v>
      </c>
      <c r="C226" s="6">
        <v>0</v>
      </c>
    </row>
    <row r="227" spans="1:3" ht="16.5" customHeight="1">
      <c r="A227" s="38">
        <v>101052409</v>
      </c>
      <c r="B227" s="38" t="s">
        <v>252</v>
      </c>
      <c r="C227" s="6">
        <v>0</v>
      </c>
    </row>
    <row r="228" spans="1:3" ht="16.5" customHeight="1">
      <c r="A228" s="38">
        <v>1010525</v>
      </c>
      <c r="B228" s="55" t="s">
        <v>253</v>
      </c>
      <c r="C228" s="6">
        <v>0</v>
      </c>
    </row>
    <row r="229" spans="1:3" ht="16.5" customHeight="1">
      <c r="A229" s="38">
        <v>1010526</v>
      </c>
      <c r="B229" s="55" t="s">
        <v>254</v>
      </c>
      <c r="C229" s="6">
        <f>SUM(C230:C232)</f>
        <v>0</v>
      </c>
    </row>
    <row r="230" spans="1:3" ht="16.5" customHeight="1">
      <c r="A230" s="38">
        <v>101052601</v>
      </c>
      <c r="B230" s="38" t="s">
        <v>255</v>
      </c>
      <c r="C230" s="6">
        <v>0</v>
      </c>
    </row>
    <row r="231" spans="1:3" ht="16.5" customHeight="1">
      <c r="A231" s="38">
        <v>101052602</v>
      </c>
      <c r="B231" s="38" t="s">
        <v>256</v>
      </c>
      <c r="C231" s="6">
        <v>0</v>
      </c>
    </row>
    <row r="232" spans="1:3" ht="16.5" customHeight="1">
      <c r="A232" s="38">
        <v>101052609</v>
      </c>
      <c r="B232" s="38" t="s">
        <v>257</v>
      </c>
      <c r="C232" s="6">
        <v>0</v>
      </c>
    </row>
    <row r="233" spans="1:3" ht="16.5" customHeight="1">
      <c r="A233" s="38">
        <v>1010527</v>
      </c>
      <c r="B233" s="55" t="s">
        <v>258</v>
      </c>
      <c r="C233" s="6">
        <v>0</v>
      </c>
    </row>
    <row r="234" spans="1:3" ht="16.5" customHeight="1">
      <c r="A234" s="38">
        <v>1010528</v>
      </c>
      <c r="B234" s="55" t="s">
        <v>259</v>
      </c>
      <c r="C234" s="6">
        <v>0</v>
      </c>
    </row>
    <row r="235" spans="1:3" ht="16.5" customHeight="1">
      <c r="A235" s="38">
        <v>1010529</v>
      </c>
      <c r="B235" s="55" t="s">
        <v>260</v>
      </c>
      <c r="C235" s="6">
        <v>0</v>
      </c>
    </row>
    <row r="236" spans="1:3" ht="16.5" customHeight="1">
      <c r="A236" s="38">
        <v>1010530</v>
      </c>
      <c r="B236" s="55" t="s">
        <v>261</v>
      </c>
      <c r="C236" s="6">
        <v>0</v>
      </c>
    </row>
    <row r="237" spans="1:3" ht="16.5" customHeight="1">
      <c r="A237" s="38">
        <v>1010531</v>
      </c>
      <c r="B237" s="55" t="s">
        <v>262</v>
      </c>
      <c r="C237" s="6">
        <v>0</v>
      </c>
    </row>
    <row r="238" spans="1:3" ht="16.5" customHeight="1">
      <c r="A238" s="38">
        <v>1010532</v>
      </c>
      <c r="B238" s="55" t="s">
        <v>263</v>
      </c>
      <c r="C238" s="6">
        <f>SUM(C239:C249)</f>
        <v>0</v>
      </c>
    </row>
    <row r="239" spans="1:3" ht="16.5" customHeight="1">
      <c r="A239" s="38">
        <v>101053201</v>
      </c>
      <c r="B239" s="38" t="s">
        <v>264</v>
      </c>
      <c r="C239" s="6">
        <v>0</v>
      </c>
    </row>
    <row r="240" spans="1:3" ht="16.5" customHeight="1">
      <c r="A240" s="38">
        <v>101053202</v>
      </c>
      <c r="B240" s="38" t="s">
        <v>265</v>
      </c>
      <c r="C240" s="6">
        <v>0</v>
      </c>
    </row>
    <row r="241" spans="1:3" ht="16.5" customHeight="1">
      <c r="A241" s="38">
        <v>101053203</v>
      </c>
      <c r="B241" s="38" t="s">
        <v>266</v>
      </c>
      <c r="C241" s="6">
        <v>0</v>
      </c>
    </row>
    <row r="242" spans="1:3" ht="16.5" customHeight="1">
      <c r="A242" s="38">
        <v>101053205</v>
      </c>
      <c r="B242" s="38" t="s">
        <v>267</v>
      </c>
      <c r="C242" s="6">
        <v>0</v>
      </c>
    </row>
    <row r="243" spans="1:3" ht="16.5" customHeight="1">
      <c r="A243" s="38">
        <v>101053206</v>
      </c>
      <c r="B243" s="38" t="s">
        <v>268</v>
      </c>
      <c r="C243" s="6">
        <v>0</v>
      </c>
    </row>
    <row r="244" spans="1:3" ht="16.5" customHeight="1">
      <c r="A244" s="38">
        <v>101053215</v>
      </c>
      <c r="B244" s="38" t="s">
        <v>269</v>
      </c>
      <c r="C244" s="6">
        <v>0</v>
      </c>
    </row>
    <row r="245" spans="1:3" ht="16.5" customHeight="1">
      <c r="A245" s="38">
        <v>101053216</v>
      </c>
      <c r="B245" s="38" t="s">
        <v>270</v>
      </c>
      <c r="C245" s="6">
        <v>0</v>
      </c>
    </row>
    <row r="246" spans="1:3" ht="16.5" customHeight="1">
      <c r="A246" s="38">
        <v>101053218</v>
      </c>
      <c r="B246" s="38" t="s">
        <v>271</v>
      </c>
      <c r="C246" s="6">
        <v>0</v>
      </c>
    </row>
    <row r="247" spans="1:3" ht="16.5" customHeight="1">
      <c r="A247" s="38">
        <v>101053219</v>
      </c>
      <c r="B247" s="38" t="s">
        <v>272</v>
      </c>
      <c r="C247" s="6">
        <v>0</v>
      </c>
    </row>
    <row r="248" spans="1:3" ht="16.5" customHeight="1">
      <c r="A248" s="38">
        <v>101053220</v>
      </c>
      <c r="B248" s="38" t="s">
        <v>273</v>
      </c>
      <c r="C248" s="6">
        <v>0</v>
      </c>
    </row>
    <row r="249" spans="1:3" ht="16.5" customHeight="1">
      <c r="A249" s="38">
        <v>101053299</v>
      </c>
      <c r="B249" s="38" t="s">
        <v>274</v>
      </c>
      <c r="C249" s="6">
        <v>0</v>
      </c>
    </row>
    <row r="250" spans="1:3" ht="16.5" customHeight="1">
      <c r="A250" s="38">
        <v>1010533</v>
      </c>
      <c r="B250" s="55" t="s">
        <v>275</v>
      </c>
      <c r="C250" s="6">
        <v>0</v>
      </c>
    </row>
    <row r="251" spans="1:3" ht="17.25" customHeight="1">
      <c r="A251" s="38">
        <v>1010534</v>
      </c>
      <c r="B251" s="55" t="s">
        <v>276</v>
      </c>
      <c r="C251" s="6">
        <v>0</v>
      </c>
    </row>
    <row r="252" spans="1:3" ht="16.5" customHeight="1">
      <c r="A252" s="38">
        <v>1010535</v>
      </c>
      <c r="B252" s="55" t="s">
        <v>277</v>
      </c>
      <c r="C252" s="6">
        <f>SUM(C253:C256)</f>
        <v>0</v>
      </c>
    </row>
    <row r="253" spans="1:3" ht="16.5" customHeight="1">
      <c r="A253" s="38">
        <v>101053501</v>
      </c>
      <c r="B253" s="38" t="s">
        <v>278</v>
      </c>
      <c r="C253" s="6">
        <v>0</v>
      </c>
    </row>
    <row r="254" spans="1:3" ht="16.5" customHeight="1">
      <c r="A254" s="38">
        <v>101053502</v>
      </c>
      <c r="B254" s="38" t="s">
        <v>279</v>
      </c>
      <c r="C254" s="6">
        <v>0</v>
      </c>
    </row>
    <row r="255" spans="1:3" ht="16.5" customHeight="1">
      <c r="A255" s="38">
        <v>101053503</v>
      </c>
      <c r="B255" s="38" t="s">
        <v>280</v>
      </c>
      <c r="C255" s="6">
        <v>0</v>
      </c>
    </row>
    <row r="256" spans="1:3" ht="16.5" customHeight="1">
      <c r="A256" s="38">
        <v>101053599</v>
      </c>
      <c r="B256" s="38" t="s">
        <v>281</v>
      </c>
      <c r="C256" s="6">
        <v>0</v>
      </c>
    </row>
    <row r="257" spans="1:3" ht="16.5" customHeight="1">
      <c r="A257" s="38">
        <v>1010536</v>
      </c>
      <c r="B257" s="55" t="s">
        <v>282</v>
      </c>
      <c r="C257" s="6">
        <f>SUM(C258:C261)</f>
        <v>0</v>
      </c>
    </row>
    <row r="258" spans="1:3" ht="16.5" customHeight="1">
      <c r="A258" s="38">
        <v>101053601</v>
      </c>
      <c r="B258" s="38" t="s">
        <v>283</v>
      </c>
      <c r="C258" s="6">
        <v>0</v>
      </c>
    </row>
    <row r="259" spans="1:3" ht="16.5" customHeight="1">
      <c r="A259" s="38">
        <v>101053602</v>
      </c>
      <c r="B259" s="38" t="s">
        <v>284</v>
      </c>
      <c r="C259" s="6">
        <v>0</v>
      </c>
    </row>
    <row r="260" spans="1:3" ht="16.5" customHeight="1">
      <c r="A260" s="38">
        <v>101053603</v>
      </c>
      <c r="B260" s="38" t="s">
        <v>285</v>
      </c>
      <c r="C260" s="6">
        <v>0</v>
      </c>
    </row>
    <row r="261" spans="1:3" ht="16.5" customHeight="1">
      <c r="A261" s="38">
        <v>101053699</v>
      </c>
      <c r="B261" s="38" t="s">
        <v>286</v>
      </c>
      <c r="C261" s="6">
        <v>0</v>
      </c>
    </row>
    <row r="262" spans="1:3" ht="16.5" customHeight="1">
      <c r="A262" s="38">
        <v>1010599</v>
      </c>
      <c r="B262" s="55" t="s">
        <v>287</v>
      </c>
      <c r="C262" s="6">
        <v>0</v>
      </c>
    </row>
    <row r="263" spans="1:3" ht="16.5" customHeight="1">
      <c r="A263" s="38">
        <v>10106</v>
      </c>
      <c r="B263" s="55" t="s">
        <v>288</v>
      </c>
      <c r="C263" s="6">
        <f>SUM(C264,C268:C270)</f>
        <v>9701</v>
      </c>
    </row>
    <row r="264" spans="1:3" ht="16.5" customHeight="1">
      <c r="A264" s="38">
        <v>1010601</v>
      </c>
      <c r="B264" s="55" t="s">
        <v>289</v>
      </c>
      <c r="C264" s="6">
        <f>SUM(C265:C267)</f>
        <v>10181</v>
      </c>
    </row>
    <row r="265" spans="1:3" ht="16.5" customHeight="1">
      <c r="A265" s="38">
        <v>101060101</v>
      </c>
      <c r="B265" s="38" t="s">
        <v>290</v>
      </c>
      <c r="C265" s="6">
        <v>0</v>
      </c>
    </row>
    <row r="266" spans="1:3" ht="16.5" customHeight="1">
      <c r="A266" s="38">
        <v>101060102</v>
      </c>
      <c r="B266" s="38" t="s">
        <v>291</v>
      </c>
      <c r="C266" s="6">
        <v>0</v>
      </c>
    </row>
    <row r="267" spans="1:3" ht="16.5" customHeight="1">
      <c r="A267" s="38">
        <v>101060109</v>
      </c>
      <c r="B267" s="38" t="s">
        <v>292</v>
      </c>
      <c r="C267" s="6">
        <v>10181</v>
      </c>
    </row>
    <row r="268" spans="1:3" ht="16.5" customHeight="1">
      <c r="A268" s="38">
        <v>1010602</v>
      </c>
      <c r="B268" s="55" t="s">
        <v>293</v>
      </c>
      <c r="C268" s="6">
        <v>-418</v>
      </c>
    </row>
    <row r="269" spans="1:3" ht="16.5" customHeight="1">
      <c r="A269" s="38">
        <v>1010603</v>
      </c>
      <c r="B269" s="55" t="s">
        <v>294</v>
      </c>
      <c r="C269" s="6">
        <v>-82</v>
      </c>
    </row>
    <row r="270" spans="1:3" ht="16.5" customHeight="1">
      <c r="A270" s="38">
        <v>1010620</v>
      </c>
      <c r="B270" s="55" t="s">
        <v>295</v>
      </c>
      <c r="C270" s="6">
        <v>20</v>
      </c>
    </row>
    <row r="271" spans="1:3" ht="16.5" customHeight="1">
      <c r="A271" s="38">
        <v>10107</v>
      </c>
      <c r="B271" s="55" t="s">
        <v>296</v>
      </c>
      <c r="C271" s="6">
        <f>SUM(C272:C275)</f>
        <v>4199</v>
      </c>
    </row>
    <row r="272" spans="1:3" ht="16.5" customHeight="1">
      <c r="A272" s="38">
        <v>1010701</v>
      </c>
      <c r="B272" s="55" t="s">
        <v>297</v>
      </c>
      <c r="C272" s="6">
        <v>0</v>
      </c>
    </row>
    <row r="273" spans="1:3" ht="16.5" customHeight="1">
      <c r="A273" s="38">
        <v>1010702</v>
      </c>
      <c r="B273" s="55" t="s">
        <v>298</v>
      </c>
      <c r="C273" s="6">
        <v>0</v>
      </c>
    </row>
    <row r="274" spans="1:3" ht="16.5" customHeight="1">
      <c r="A274" s="38">
        <v>1010719</v>
      </c>
      <c r="B274" s="55" t="s">
        <v>299</v>
      </c>
      <c r="C274" s="6">
        <v>4192</v>
      </c>
    </row>
    <row r="275" spans="1:3" ht="16.5" customHeight="1">
      <c r="A275" s="38">
        <v>1010720</v>
      </c>
      <c r="B275" s="55" t="s">
        <v>300</v>
      </c>
      <c r="C275" s="6">
        <v>7</v>
      </c>
    </row>
    <row r="276" spans="1:3" ht="16.5" customHeight="1">
      <c r="A276" s="38">
        <v>10109</v>
      </c>
      <c r="B276" s="55" t="s">
        <v>301</v>
      </c>
      <c r="C276" s="6">
        <f>SUM(C277,C280:C289)</f>
        <v>32373</v>
      </c>
    </row>
    <row r="277" spans="1:3" ht="16.5" customHeight="1">
      <c r="A277" s="38">
        <v>1010901</v>
      </c>
      <c r="B277" s="55" t="s">
        <v>302</v>
      </c>
      <c r="C277" s="6">
        <f>SUM(C278:C279)</f>
        <v>118</v>
      </c>
    </row>
    <row r="278" spans="1:3" ht="16.5" customHeight="1">
      <c r="A278" s="38">
        <v>101090101</v>
      </c>
      <c r="B278" s="38" t="s">
        <v>303</v>
      </c>
      <c r="C278" s="6">
        <v>0</v>
      </c>
    </row>
    <row r="279" spans="1:3" ht="16.5" customHeight="1">
      <c r="A279" s="38">
        <v>101090109</v>
      </c>
      <c r="B279" s="38" t="s">
        <v>304</v>
      </c>
      <c r="C279" s="6">
        <v>118</v>
      </c>
    </row>
    <row r="280" spans="1:3" ht="16.5" customHeight="1">
      <c r="A280" s="38">
        <v>1010902</v>
      </c>
      <c r="B280" s="55" t="s">
        <v>305</v>
      </c>
      <c r="C280" s="6">
        <v>3</v>
      </c>
    </row>
    <row r="281" spans="1:3" ht="16.5" customHeight="1">
      <c r="A281" s="38">
        <v>1010903</v>
      </c>
      <c r="B281" s="55" t="s">
        <v>306</v>
      </c>
      <c r="C281" s="6">
        <v>46478</v>
      </c>
    </row>
    <row r="282" spans="1:3" ht="16.5" customHeight="1">
      <c r="A282" s="38">
        <v>1010904</v>
      </c>
      <c r="B282" s="55" t="s">
        <v>307</v>
      </c>
      <c r="C282" s="6">
        <v>2</v>
      </c>
    </row>
    <row r="283" spans="1:3" ht="16.5" customHeight="1">
      <c r="A283" s="38">
        <v>1010905</v>
      </c>
      <c r="B283" s="55" t="s">
        <v>308</v>
      </c>
      <c r="C283" s="6">
        <v>19</v>
      </c>
    </row>
    <row r="284" spans="1:3" ht="16.5" customHeight="1">
      <c r="A284" s="38">
        <v>1010906</v>
      </c>
      <c r="B284" s="55" t="s">
        <v>309</v>
      </c>
      <c r="C284" s="6">
        <v>2535</v>
      </c>
    </row>
    <row r="285" spans="1:3" ht="16.5" customHeight="1">
      <c r="A285" s="38">
        <v>1010918</v>
      </c>
      <c r="B285" s="55" t="s">
        <v>310</v>
      </c>
      <c r="C285" s="6">
        <v>0</v>
      </c>
    </row>
    <row r="286" spans="1:3" ht="16.5" customHeight="1">
      <c r="A286" s="38">
        <v>1010919</v>
      </c>
      <c r="B286" s="55" t="s">
        <v>311</v>
      </c>
      <c r="C286" s="6">
        <v>12136</v>
      </c>
    </row>
    <row r="287" spans="1:3" ht="16.5" customHeight="1">
      <c r="A287" s="38">
        <v>1010920</v>
      </c>
      <c r="B287" s="55" t="s">
        <v>312</v>
      </c>
      <c r="C287" s="6">
        <v>95</v>
      </c>
    </row>
    <row r="288" spans="1:3" ht="16.5" customHeight="1">
      <c r="A288" s="38">
        <v>1010921</v>
      </c>
      <c r="B288" s="55" t="s">
        <v>313</v>
      </c>
      <c r="C288" s="6">
        <v>-29013</v>
      </c>
    </row>
    <row r="289" spans="1:3" ht="16.5" customHeight="1">
      <c r="A289" s="38">
        <v>1010922</v>
      </c>
      <c r="B289" s="55" t="s">
        <v>314</v>
      </c>
      <c r="C289" s="6">
        <v>0</v>
      </c>
    </row>
    <row r="290" spans="1:3" ht="16.5" customHeight="1">
      <c r="A290" s="38">
        <v>10110</v>
      </c>
      <c r="B290" s="55" t="s">
        <v>315</v>
      </c>
      <c r="C290" s="6">
        <f>SUM(C291:C298)</f>
        <v>14651</v>
      </c>
    </row>
    <row r="291" spans="1:3" ht="16.5" customHeight="1">
      <c r="A291" s="38">
        <v>1011001</v>
      </c>
      <c r="B291" s="55" t="s">
        <v>316</v>
      </c>
      <c r="C291" s="6">
        <v>74</v>
      </c>
    </row>
    <row r="292" spans="1:3" ht="16.5" customHeight="1">
      <c r="A292" s="38">
        <v>1011002</v>
      </c>
      <c r="B292" s="55" t="s">
        <v>317</v>
      </c>
      <c r="C292" s="6">
        <v>106</v>
      </c>
    </row>
    <row r="293" spans="1:3" ht="16.5" customHeight="1">
      <c r="A293" s="38">
        <v>1011003</v>
      </c>
      <c r="B293" s="55" t="s">
        <v>318</v>
      </c>
      <c r="C293" s="6">
        <v>9170</v>
      </c>
    </row>
    <row r="294" spans="1:3" ht="16.5" customHeight="1">
      <c r="A294" s="38">
        <v>1011004</v>
      </c>
      <c r="B294" s="55" t="s">
        <v>319</v>
      </c>
      <c r="C294" s="6">
        <v>3</v>
      </c>
    </row>
    <row r="295" spans="1:3" ht="16.5" customHeight="1">
      <c r="A295" s="38">
        <v>1011005</v>
      </c>
      <c r="B295" s="55" t="s">
        <v>320</v>
      </c>
      <c r="C295" s="6">
        <v>133</v>
      </c>
    </row>
    <row r="296" spans="1:3" ht="16.5" customHeight="1">
      <c r="A296" s="38">
        <v>1011006</v>
      </c>
      <c r="B296" s="55" t="s">
        <v>321</v>
      </c>
      <c r="C296" s="6">
        <v>4123</v>
      </c>
    </row>
    <row r="297" spans="1:3" ht="16.5" customHeight="1">
      <c r="A297" s="38">
        <v>1011019</v>
      </c>
      <c r="B297" s="55" t="s">
        <v>322</v>
      </c>
      <c r="C297" s="6">
        <v>666</v>
      </c>
    </row>
    <row r="298" spans="1:3" ht="16.5" customHeight="1">
      <c r="A298" s="38">
        <v>1011020</v>
      </c>
      <c r="B298" s="55" t="s">
        <v>323</v>
      </c>
      <c r="C298" s="6">
        <v>376</v>
      </c>
    </row>
    <row r="299" spans="1:3" ht="16.5" customHeight="1">
      <c r="A299" s="38">
        <v>10111</v>
      </c>
      <c r="B299" s="55" t="s">
        <v>324</v>
      </c>
      <c r="C299" s="6">
        <f>SUM(C300,C303:C304)</f>
        <v>4775</v>
      </c>
    </row>
    <row r="300" spans="1:3" ht="16.5" customHeight="1">
      <c r="A300" s="38">
        <v>1011101</v>
      </c>
      <c r="B300" s="55" t="s">
        <v>325</v>
      </c>
      <c r="C300" s="6">
        <f>SUM(C301:C302)</f>
        <v>0</v>
      </c>
    </row>
    <row r="301" spans="1:3" ht="16.5" customHeight="1">
      <c r="A301" s="38">
        <v>101110101</v>
      </c>
      <c r="B301" s="38" t="s">
        <v>326</v>
      </c>
      <c r="C301" s="6">
        <v>0</v>
      </c>
    </row>
    <row r="302" spans="1:3" ht="16.5" customHeight="1">
      <c r="A302" s="38">
        <v>101110109</v>
      </c>
      <c r="B302" s="38" t="s">
        <v>327</v>
      </c>
      <c r="C302" s="6">
        <v>0</v>
      </c>
    </row>
    <row r="303" spans="1:3" ht="16.5" customHeight="1">
      <c r="A303" s="38">
        <v>1011119</v>
      </c>
      <c r="B303" s="55" t="s">
        <v>328</v>
      </c>
      <c r="C303" s="6">
        <v>4718</v>
      </c>
    </row>
    <row r="304" spans="1:3" ht="16.5" customHeight="1">
      <c r="A304" s="38">
        <v>1011120</v>
      </c>
      <c r="B304" s="55" t="s">
        <v>329</v>
      </c>
      <c r="C304" s="6">
        <v>57</v>
      </c>
    </row>
    <row r="305" spans="1:3" ht="16.5" customHeight="1">
      <c r="A305" s="38">
        <v>10112</v>
      </c>
      <c r="B305" s="55" t="s">
        <v>330</v>
      </c>
      <c r="C305" s="6">
        <f>SUM(C306:C313)</f>
        <v>10143</v>
      </c>
    </row>
    <row r="306" spans="1:3" ht="16.5" customHeight="1">
      <c r="A306" s="38">
        <v>1011201</v>
      </c>
      <c r="B306" s="55" t="s">
        <v>331</v>
      </c>
      <c r="C306" s="6">
        <v>499</v>
      </c>
    </row>
    <row r="307" spans="1:3" ht="16.5" customHeight="1">
      <c r="A307" s="38">
        <v>1011202</v>
      </c>
      <c r="B307" s="55" t="s">
        <v>332</v>
      </c>
      <c r="C307" s="6">
        <v>5</v>
      </c>
    </row>
    <row r="308" spans="1:3" ht="16.5" customHeight="1">
      <c r="A308" s="38">
        <v>1011203</v>
      </c>
      <c r="B308" s="55" t="s">
        <v>333</v>
      </c>
      <c r="C308" s="6">
        <v>1965</v>
      </c>
    </row>
    <row r="309" spans="1:3" ht="16.5" customHeight="1">
      <c r="A309" s="38">
        <v>1011204</v>
      </c>
      <c r="B309" s="55" t="s">
        <v>334</v>
      </c>
      <c r="C309" s="6">
        <v>3</v>
      </c>
    </row>
    <row r="310" spans="1:3" ht="16.5" customHeight="1">
      <c r="A310" s="38">
        <v>1011205</v>
      </c>
      <c r="B310" s="55" t="s">
        <v>335</v>
      </c>
      <c r="C310" s="6">
        <v>2793</v>
      </c>
    </row>
    <row r="311" spans="1:3" ht="16.5" customHeight="1">
      <c r="A311" s="38">
        <v>1011206</v>
      </c>
      <c r="B311" s="55" t="s">
        <v>336</v>
      </c>
      <c r="C311" s="6">
        <v>108</v>
      </c>
    </row>
    <row r="312" spans="1:3" ht="16.5" customHeight="1">
      <c r="A312" s="38">
        <v>1011219</v>
      </c>
      <c r="B312" s="55" t="s">
        <v>337</v>
      </c>
      <c r="C312" s="6">
        <v>4660</v>
      </c>
    </row>
    <row r="313" spans="1:3" ht="16.5" customHeight="1">
      <c r="A313" s="38">
        <v>1011220</v>
      </c>
      <c r="B313" s="55" t="s">
        <v>338</v>
      </c>
      <c r="C313" s="6">
        <v>110</v>
      </c>
    </row>
    <row r="314" spans="1:3" ht="16.5" customHeight="1">
      <c r="A314" s="38">
        <v>10113</v>
      </c>
      <c r="B314" s="55" t="s">
        <v>339</v>
      </c>
      <c r="C314" s="6">
        <f>SUM(C315:C322)</f>
        <v>10353</v>
      </c>
    </row>
    <row r="315" spans="1:3" ht="16.5" customHeight="1">
      <c r="A315" s="38">
        <v>1011301</v>
      </c>
      <c r="B315" s="55" t="s">
        <v>340</v>
      </c>
      <c r="C315" s="6">
        <v>0</v>
      </c>
    </row>
    <row r="316" spans="1:3" ht="16.5" customHeight="1">
      <c r="A316" s="38">
        <v>1011302</v>
      </c>
      <c r="B316" s="55" t="s">
        <v>341</v>
      </c>
      <c r="C316" s="6">
        <v>0</v>
      </c>
    </row>
    <row r="317" spans="1:3" ht="16.5" customHeight="1">
      <c r="A317" s="38">
        <v>1011303</v>
      </c>
      <c r="B317" s="55" t="s">
        <v>342</v>
      </c>
      <c r="C317" s="6">
        <v>5397</v>
      </c>
    </row>
    <row r="318" spans="1:3" ht="16.5" customHeight="1">
      <c r="A318" s="38">
        <v>1011304</v>
      </c>
      <c r="B318" s="55" t="s">
        <v>343</v>
      </c>
      <c r="C318" s="6">
        <v>0</v>
      </c>
    </row>
    <row r="319" spans="1:3" ht="16.5" customHeight="1">
      <c r="A319" s="38">
        <v>1011305</v>
      </c>
      <c r="B319" s="55" t="s">
        <v>344</v>
      </c>
      <c r="C319" s="6">
        <v>523</v>
      </c>
    </row>
    <row r="320" spans="1:3" ht="16.5" customHeight="1">
      <c r="A320" s="38">
        <v>1011306</v>
      </c>
      <c r="B320" s="55" t="s">
        <v>345</v>
      </c>
      <c r="C320" s="6">
        <v>3886</v>
      </c>
    </row>
    <row r="321" spans="1:3" ht="16.5" customHeight="1">
      <c r="A321" s="38">
        <v>1011319</v>
      </c>
      <c r="B321" s="55" t="s">
        <v>346</v>
      </c>
      <c r="C321" s="6">
        <v>537</v>
      </c>
    </row>
    <row r="322" spans="1:3" ht="16.5" customHeight="1">
      <c r="A322" s="38">
        <v>1011320</v>
      </c>
      <c r="B322" s="55" t="s">
        <v>347</v>
      </c>
      <c r="C322" s="6">
        <v>10</v>
      </c>
    </row>
    <row r="323" spans="1:3" ht="16.5" customHeight="1">
      <c r="A323" s="38">
        <v>10114</v>
      </c>
      <c r="B323" s="55" t="s">
        <v>348</v>
      </c>
      <c r="C323" s="6">
        <f>SUM(C324:C325)</f>
        <v>45</v>
      </c>
    </row>
    <row r="324" spans="1:3" ht="16.5" customHeight="1">
      <c r="A324" s="38">
        <v>1011401</v>
      </c>
      <c r="B324" s="55" t="s">
        <v>349</v>
      </c>
      <c r="C324" s="6">
        <v>40</v>
      </c>
    </row>
    <row r="325" spans="1:3" ht="16.5" customHeight="1">
      <c r="A325" s="38">
        <v>1011420</v>
      </c>
      <c r="B325" s="55" t="s">
        <v>350</v>
      </c>
      <c r="C325" s="6">
        <v>5</v>
      </c>
    </row>
    <row r="326" spans="1:3" ht="16.5" customHeight="1">
      <c r="A326" s="38">
        <v>10115</v>
      </c>
      <c r="B326" s="55" t="s">
        <v>351</v>
      </c>
      <c r="C326" s="6">
        <f>SUM(C327:C328)</f>
        <v>0</v>
      </c>
    </row>
    <row r="327" spans="1:3" ht="16.5" customHeight="1">
      <c r="A327" s="38">
        <v>1011501</v>
      </c>
      <c r="B327" s="55" t="s">
        <v>352</v>
      </c>
      <c r="C327" s="6">
        <v>0</v>
      </c>
    </row>
    <row r="328" spans="1:3" ht="16.5" customHeight="1">
      <c r="A328" s="38">
        <v>1011520</v>
      </c>
      <c r="B328" s="55" t="s">
        <v>353</v>
      </c>
      <c r="C328" s="6">
        <v>0</v>
      </c>
    </row>
    <row r="329" spans="1:3" ht="16.5" customHeight="1">
      <c r="A329" s="38">
        <v>10116</v>
      </c>
      <c r="B329" s="55" t="s">
        <v>354</v>
      </c>
      <c r="C329" s="6">
        <f>SUM(C330:C331)</f>
        <v>0</v>
      </c>
    </row>
    <row r="330" spans="1:3" ht="16.5" customHeight="1">
      <c r="A330" s="38">
        <v>1011601</v>
      </c>
      <c r="B330" s="55" t="s">
        <v>355</v>
      </c>
      <c r="C330" s="6">
        <v>0</v>
      </c>
    </row>
    <row r="331" spans="1:3" ht="16.5" customHeight="1">
      <c r="A331" s="38">
        <v>1011620</v>
      </c>
      <c r="B331" s="55" t="s">
        <v>356</v>
      </c>
      <c r="C331" s="6">
        <v>0</v>
      </c>
    </row>
    <row r="332" spans="1:3" ht="16.5" customHeight="1">
      <c r="A332" s="38">
        <v>10117</v>
      </c>
      <c r="B332" s="55" t="s">
        <v>357</v>
      </c>
      <c r="C332" s="6">
        <f>SUM(C333,C337,C341:C342)</f>
        <v>0</v>
      </c>
    </row>
    <row r="333" spans="1:3" ht="16.5" customHeight="1">
      <c r="A333" s="38">
        <v>1011701</v>
      </c>
      <c r="B333" s="55" t="s">
        <v>358</v>
      </c>
      <c r="C333" s="6">
        <f>SUM(C334:C336)</f>
        <v>0</v>
      </c>
    </row>
    <row r="334" spans="1:3" ht="16.5" customHeight="1">
      <c r="A334" s="38">
        <v>101170101</v>
      </c>
      <c r="B334" s="38" t="s">
        <v>359</v>
      </c>
      <c r="C334" s="6">
        <v>0</v>
      </c>
    </row>
    <row r="335" spans="1:3" ht="16.5" customHeight="1">
      <c r="A335" s="38">
        <v>101170102</v>
      </c>
      <c r="B335" s="38" t="s">
        <v>360</v>
      </c>
      <c r="C335" s="6">
        <v>0</v>
      </c>
    </row>
    <row r="336" spans="1:3" ht="16.5" customHeight="1">
      <c r="A336" s="38">
        <v>101170103</v>
      </c>
      <c r="B336" s="38" t="s">
        <v>361</v>
      </c>
      <c r="C336" s="6">
        <v>0</v>
      </c>
    </row>
    <row r="337" spans="1:3" ht="16.5" customHeight="1">
      <c r="A337" s="38">
        <v>1011703</v>
      </c>
      <c r="B337" s="55" t="s">
        <v>362</v>
      </c>
      <c r="C337" s="6">
        <f>SUM(C338:C340)</f>
        <v>0</v>
      </c>
    </row>
    <row r="338" spans="1:3" ht="16.5" customHeight="1">
      <c r="A338" s="38">
        <v>101170301</v>
      </c>
      <c r="B338" s="38" t="s">
        <v>363</v>
      </c>
      <c r="C338" s="6">
        <v>0</v>
      </c>
    </row>
    <row r="339" spans="1:3" ht="16.5" customHeight="1">
      <c r="A339" s="38">
        <v>101170302</v>
      </c>
      <c r="B339" s="38" t="s">
        <v>364</v>
      </c>
      <c r="C339" s="6">
        <v>0</v>
      </c>
    </row>
    <row r="340" spans="1:3" ht="16.5" customHeight="1">
      <c r="A340" s="38">
        <v>101170303</v>
      </c>
      <c r="B340" s="38" t="s">
        <v>365</v>
      </c>
      <c r="C340" s="6">
        <v>0</v>
      </c>
    </row>
    <row r="341" spans="1:3" ht="16.5" customHeight="1">
      <c r="A341" s="38">
        <v>1011720</v>
      </c>
      <c r="B341" s="55" t="s">
        <v>366</v>
      </c>
      <c r="C341" s="6">
        <v>0</v>
      </c>
    </row>
    <row r="342" spans="1:3" ht="16.5" customHeight="1">
      <c r="A342" s="38">
        <v>1011721</v>
      </c>
      <c r="B342" s="55" t="s">
        <v>367</v>
      </c>
      <c r="C342" s="6">
        <v>0</v>
      </c>
    </row>
    <row r="343" spans="1:3" ht="16.5" customHeight="1">
      <c r="A343" s="38">
        <v>10118</v>
      </c>
      <c r="B343" s="55" t="s">
        <v>368</v>
      </c>
      <c r="C343" s="6">
        <f>SUM(C344:C346)</f>
        <v>19342</v>
      </c>
    </row>
    <row r="344" spans="1:3" ht="16.5" customHeight="1">
      <c r="A344" s="38">
        <v>1011801</v>
      </c>
      <c r="B344" s="55" t="s">
        <v>369</v>
      </c>
      <c r="C344" s="6">
        <v>19305</v>
      </c>
    </row>
    <row r="345" spans="1:3" ht="16.5" customHeight="1">
      <c r="A345" s="38">
        <v>1011802</v>
      </c>
      <c r="B345" s="55" t="s">
        <v>370</v>
      </c>
      <c r="C345" s="6">
        <v>0</v>
      </c>
    </row>
    <row r="346" spans="1:3" ht="16.5" customHeight="1">
      <c r="A346" s="38">
        <v>1011820</v>
      </c>
      <c r="B346" s="55" t="s">
        <v>371</v>
      </c>
      <c r="C346" s="6">
        <v>37</v>
      </c>
    </row>
    <row r="347" spans="1:3" ht="16.5" customHeight="1">
      <c r="A347" s="38">
        <v>10119</v>
      </c>
      <c r="B347" s="55" t="s">
        <v>372</v>
      </c>
      <c r="C347" s="6">
        <f>SUM(C348:C349)</f>
        <v>22624</v>
      </c>
    </row>
    <row r="348" spans="1:3" ht="16.5" customHeight="1">
      <c r="A348" s="38">
        <v>1011901</v>
      </c>
      <c r="B348" s="55" t="s">
        <v>373</v>
      </c>
      <c r="C348" s="6">
        <v>22624</v>
      </c>
    </row>
    <row r="349" spans="1:3" ht="16.5" customHeight="1">
      <c r="A349" s="38">
        <v>1011920</v>
      </c>
      <c r="B349" s="55" t="s">
        <v>374</v>
      </c>
      <c r="C349" s="6">
        <v>0</v>
      </c>
    </row>
    <row r="350" spans="1:3" ht="16.5" customHeight="1">
      <c r="A350" s="38">
        <v>10120</v>
      </c>
      <c r="B350" s="55" t="s">
        <v>375</v>
      </c>
      <c r="C350" s="6">
        <f>SUM(C351:C352)</f>
        <v>0</v>
      </c>
    </row>
    <row r="351" spans="1:3" ht="16.5" customHeight="1">
      <c r="A351" s="38">
        <v>1012001</v>
      </c>
      <c r="B351" s="55" t="s">
        <v>376</v>
      </c>
      <c r="C351" s="6">
        <v>0</v>
      </c>
    </row>
    <row r="352" spans="1:3" ht="16.5" customHeight="1">
      <c r="A352" s="38">
        <v>1012020</v>
      </c>
      <c r="B352" s="55" t="s">
        <v>377</v>
      </c>
      <c r="C352" s="6">
        <v>0</v>
      </c>
    </row>
    <row r="353" spans="1:3" ht="16.5" customHeight="1">
      <c r="A353" s="38">
        <v>10121</v>
      </c>
      <c r="B353" s="55" t="s">
        <v>378</v>
      </c>
      <c r="C353" s="6">
        <f>C354+C355</f>
        <v>0</v>
      </c>
    </row>
    <row r="354" spans="1:3" ht="16.5" customHeight="1">
      <c r="A354" s="38">
        <v>1012101</v>
      </c>
      <c r="B354" s="55" t="s">
        <v>379</v>
      </c>
      <c r="C354" s="6">
        <v>0</v>
      </c>
    </row>
    <row r="355" spans="1:3" ht="16.5" customHeight="1">
      <c r="A355" s="38">
        <v>1012120</v>
      </c>
      <c r="B355" s="55" t="s">
        <v>380</v>
      </c>
      <c r="C355" s="6">
        <v>0</v>
      </c>
    </row>
    <row r="356" spans="1:3" ht="16.5" customHeight="1">
      <c r="A356" s="38">
        <v>10199</v>
      </c>
      <c r="B356" s="55" t="s">
        <v>381</v>
      </c>
      <c r="C356" s="6">
        <f>SUM(C357:C358)</f>
        <v>8</v>
      </c>
    </row>
    <row r="357" spans="1:3" ht="16.5" customHeight="1">
      <c r="A357" s="38">
        <v>1019901</v>
      </c>
      <c r="B357" s="55" t="s">
        <v>382</v>
      </c>
      <c r="C357" s="6">
        <v>8</v>
      </c>
    </row>
    <row r="358" spans="1:3" ht="16.5" customHeight="1">
      <c r="A358" s="38">
        <v>1019920</v>
      </c>
      <c r="B358" s="55" t="s">
        <v>383</v>
      </c>
      <c r="C358" s="6">
        <v>0</v>
      </c>
    </row>
    <row r="359" spans="1:3" ht="16.5" customHeight="1">
      <c r="A359" s="38">
        <v>103</v>
      </c>
      <c r="B359" s="55" t="s">
        <v>384</v>
      </c>
      <c r="C359" s="6">
        <f>SUM(C360,C385,C581,C611,C630,C679,C682,C688)</f>
        <v>167822</v>
      </c>
    </row>
    <row r="360" spans="1:3" ht="16.5" customHeight="1">
      <c r="A360" s="38">
        <v>10302</v>
      </c>
      <c r="B360" s="55" t="s">
        <v>385</v>
      </c>
      <c r="C360" s="6">
        <f>SUM(C361,C368:C371,C374:C382)</f>
        <v>115558</v>
      </c>
    </row>
    <row r="361" spans="1:3" ht="16.5" customHeight="1">
      <c r="A361" s="38">
        <v>1030203</v>
      </c>
      <c r="B361" s="55" t="s">
        <v>386</v>
      </c>
      <c r="C361" s="6">
        <f>SUM(C362:C367)</f>
        <v>9789</v>
      </c>
    </row>
    <row r="362" spans="1:3" ht="16.5" customHeight="1">
      <c r="A362" s="38">
        <v>103020301</v>
      </c>
      <c r="B362" s="38" t="s">
        <v>387</v>
      </c>
      <c r="C362" s="6">
        <v>18351</v>
      </c>
    </row>
    <row r="363" spans="1:3" ht="16.5" customHeight="1">
      <c r="A363" s="38">
        <v>103020302</v>
      </c>
      <c r="B363" s="38" t="s">
        <v>388</v>
      </c>
      <c r="C363" s="6">
        <v>-8575</v>
      </c>
    </row>
    <row r="364" spans="1:3" ht="16.5" customHeight="1">
      <c r="A364" s="38">
        <v>103020303</v>
      </c>
      <c r="B364" s="38" t="s">
        <v>389</v>
      </c>
      <c r="C364" s="6">
        <v>0</v>
      </c>
    </row>
    <row r="365" spans="1:3" ht="16.5" customHeight="1">
      <c r="A365" s="38">
        <v>103020304</v>
      </c>
      <c r="B365" s="38" t="s">
        <v>390</v>
      </c>
      <c r="C365" s="6">
        <v>0</v>
      </c>
    </row>
    <row r="366" spans="1:3" ht="16.5" customHeight="1">
      <c r="A366" s="38">
        <v>103020305</v>
      </c>
      <c r="B366" s="38" t="s">
        <v>391</v>
      </c>
      <c r="C366" s="6">
        <v>0</v>
      </c>
    </row>
    <row r="367" spans="1:3" ht="16.5" customHeight="1">
      <c r="A367" s="38">
        <v>103020399</v>
      </c>
      <c r="B367" s="38" t="s">
        <v>392</v>
      </c>
      <c r="C367" s="6">
        <v>13</v>
      </c>
    </row>
    <row r="368" spans="1:3" ht="16.5" customHeight="1">
      <c r="A368" s="38">
        <v>1030205</v>
      </c>
      <c r="B368" s="55" t="s">
        <v>393</v>
      </c>
      <c r="C368" s="6">
        <v>0</v>
      </c>
    </row>
    <row r="369" spans="1:3" ht="16.5" customHeight="1">
      <c r="A369" s="38">
        <v>1030210</v>
      </c>
      <c r="B369" s="55" t="s">
        <v>394</v>
      </c>
      <c r="C369" s="6">
        <v>0</v>
      </c>
    </row>
    <row r="370" spans="1:3" ht="16.5" customHeight="1">
      <c r="A370" s="38">
        <v>1030212</v>
      </c>
      <c r="B370" s="55" t="s">
        <v>395</v>
      </c>
      <c r="C370" s="6">
        <v>0</v>
      </c>
    </row>
    <row r="371" spans="1:3" ht="16.5" customHeight="1">
      <c r="A371" s="38">
        <v>1030216</v>
      </c>
      <c r="B371" s="55" t="s">
        <v>396</v>
      </c>
      <c r="C371" s="6">
        <f>SUM(C372:C373)</f>
        <v>17432</v>
      </c>
    </row>
    <row r="372" spans="1:3" ht="16.5" customHeight="1">
      <c r="A372" s="38">
        <v>103021601</v>
      </c>
      <c r="B372" s="38" t="s">
        <v>397</v>
      </c>
      <c r="C372" s="6">
        <v>17432</v>
      </c>
    </row>
    <row r="373" spans="1:3" ht="16.5" customHeight="1">
      <c r="A373" s="38">
        <v>103021699</v>
      </c>
      <c r="B373" s="38" t="s">
        <v>398</v>
      </c>
      <c r="C373" s="6">
        <v>0</v>
      </c>
    </row>
    <row r="374" spans="1:3" ht="16.5" customHeight="1">
      <c r="A374" s="38">
        <v>1030217</v>
      </c>
      <c r="B374" s="55" t="s">
        <v>399</v>
      </c>
      <c r="C374" s="6">
        <v>0</v>
      </c>
    </row>
    <row r="375" spans="1:3" ht="16.5" customHeight="1">
      <c r="A375" s="38">
        <v>1030218</v>
      </c>
      <c r="B375" s="55" t="s">
        <v>400</v>
      </c>
      <c r="C375" s="6">
        <v>337</v>
      </c>
    </row>
    <row r="376" spans="1:3" ht="16.5" customHeight="1">
      <c r="A376" s="38">
        <v>1030219</v>
      </c>
      <c r="B376" s="55" t="s">
        <v>401</v>
      </c>
      <c r="C376" s="6">
        <v>44000</v>
      </c>
    </row>
    <row r="377" spans="1:3" ht="16.5" customHeight="1">
      <c r="A377" s="38">
        <v>1030220</v>
      </c>
      <c r="B377" s="55" t="s">
        <v>402</v>
      </c>
      <c r="C377" s="6">
        <v>44000</v>
      </c>
    </row>
    <row r="378" spans="1:3" ht="16.5" customHeight="1">
      <c r="A378" s="38">
        <v>1030222</v>
      </c>
      <c r="B378" s="55" t="s">
        <v>403</v>
      </c>
      <c r="C378" s="6">
        <v>0</v>
      </c>
    </row>
    <row r="379" spans="1:3" ht="16.5" customHeight="1">
      <c r="A379" s="38">
        <v>1030223</v>
      </c>
      <c r="B379" s="55" t="s">
        <v>404</v>
      </c>
      <c r="C379" s="6">
        <v>0</v>
      </c>
    </row>
    <row r="380" spans="1:3" ht="16.5" customHeight="1">
      <c r="A380" s="38">
        <v>1030224</v>
      </c>
      <c r="B380" s="55" t="s">
        <v>405</v>
      </c>
      <c r="C380" s="6">
        <v>0</v>
      </c>
    </row>
    <row r="381" spans="1:3" ht="16.5" customHeight="1">
      <c r="A381" s="38">
        <v>1030225</v>
      </c>
      <c r="B381" s="55" t="s">
        <v>406</v>
      </c>
      <c r="C381" s="6">
        <v>0</v>
      </c>
    </row>
    <row r="382" spans="1:3" ht="16.5" customHeight="1">
      <c r="A382" s="38">
        <v>1030299</v>
      </c>
      <c r="B382" s="55" t="s">
        <v>407</v>
      </c>
      <c r="C382" s="6">
        <f>C383+C384</f>
        <v>0</v>
      </c>
    </row>
    <row r="383" spans="1:3" ht="16.5" customHeight="1">
      <c r="A383" s="38">
        <v>103029901</v>
      </c>
      <c r="B383" s="38" t="s">
        <v>408</v>
      </c>
      <c r="C383" s="6">
        <v>0</v>
      </c>
    </row>
    <row r="384" spans="1:3" ht="16.5" customHeight="1">
      <c r="A384" s="38">
        <v>103029999</v>
      </c>
      <c r="B384" s="38" t="s">
        <v>409</v>
      </c>
      <c r="C384" s="6">
        <v>0</v>
      </c>
    </row>
    <row r="385" spans="1:3" ht="16.5" customHeight="1">
      <c r="A385" s="38">
        <v>10304</v>
      </c>
      <c r="B385" s="55" t="s">
        <v>410</v>
      </c>
      <c r="C385" s="6">
        <f>C386+C403+C407+C410+C415+C417+C420+C422+C424+C427+C430+C433+C435+C446+C449+C451+C453+C455+C457+C460+C465+C468+C473+C477+C479+C482+C488+C494+C500+C504+C507+C514+C519+C526+C529+C533+C542+C546+C550+C554+C559+C564+C567+C569+C571+C573+C576+C579</f>
        <v>3895</v>
      </c>
    </row>
    <row r="386" spans="1:3" ht="16.5" customHeight="1">
      <c r="A386" s="38">
        <v>1030401</v>
      </c>
      <c r="B386" s="55" t="s">
        <v>411</v>
      </c>
      <c r="C386" s="6">
        <f>SUM(C387:C402)</f>
        <v>33</v>
      </c>
    </row>
    <row r="387" spans="1:3" ht="16.5" customHeight="1">
      <c r="A387" s="38">
        <v>103040101</v>
      </c>
      <c r="B387" s="38" t="s">
        <v>412</v>
      </c>
      <c r="C387" s="6">
        <v>0</v>
      </c>
    </row>
    <row r="388" spans="1:3" ht="16.5" customHeight="1">
      <c r="A388" s="38">
        <v>103040102</v>
      </c>
      <c r="B388" s="38" t="s">
        <v>413</v>
      </c>
      <c r="C388" s="6">
        <v>0</v>
      </c>
    </row>
    <row r="389" spans="1:3" ht="16.5" customHeight="1">
      <c r="A389" s="38">
        <v>103040103</v>
      </c>
      <c r="B389" s="38" t="s">
        <v>414</v>
      </c>
      <c r="C389" s="6">
        <v>0</v>
      </c>
    </row>
    <row r="390" spans="1:3" ht="16.5" customHeight="1">
      <c r="A390" s="38">
        <v>103040104</v>
      </c>
      <c r="B390" s="38" t="s">
        <v>415</v>
      </c>
      <c r="C390" s="6">
        <v>0</v>
      </c>
    </row>
    <row r="391" spans="1:3" ht="16.5" customHeight="1">
      <c r="A391" s="38">
        <v>103040109</v>
      </c>
      <c r="B391" s="38" t="s">
        <v>416</v>
      </c>
      <c r="C391" s="6">
        <v>0</v>
      </c>
    </row>
    <row r="392" spans="1:3" ht="16.5" customHeight="1">
      <c r="A392" s="38">
        <v>103040110</v>
      </c>
      <c r="B392" s="38" t="s">
        <v>417</v>
      </c>
      <c r="C392" s="6">
        <v>33</v>
      </c>
    </row>
    <row r="393" spans="1:3" ht="16.5" customHeight="1">
      <c r="A393" s="38">
        <v>103040111</v>
      </c>
      <c r="B393" s="38" t="s">
        <v>418</v>
      </c>
      <c r="C393" s="6">
        <v>0</v>
      </c>
    </row>
    <row r="394" spans="1:3" ht="16.5" customHeight="1">
      <c r="A394" s="38">
        <v>103040112</v>
      </c>
      <c r="B394" s="38" t="s">
        <v>419</v>
      </c>
      <c r="C394" s="6">
        <v>0</v>
      </c>
    </row>
    <row r="395" spans="1:3" ht="16.5" customHeight="1">
      <c r="A395" s="38">
        <v>103040113</v>
      </c>
      <c r="B395" s="38" t="s">
        <v>420</v>
      </c>
      <c r="C395" s="6">
        <v>0</v>
      </c>
    </row>
    <row r="396" spans="1:3" ht="16.5" customHeight="1">
      <c r="A396" s="38">
        <v>103040116</v>
      </c>
      <c r="B396" s="38" t="s">
        <v>421</v>
      </c>
      <c r="C396" s="6">
        <v>0</v>
      </c>
    </row>
    <row r="397" spans="1:3" ht="16.5" customHeight="1">
      <c r="A397" s="38">
        <v>103040117</v>
      </c>
      <c r="B397" s="38" t="s">
        <v>422</v>
      </c>
      <c r="C397" s="6">
        <v>0</v>
      </c>
    </row>
    <row r="398" spans="1:3" ht="16.5" customHeight="1">
      <c r="A398" s="38">
        <v>103040120</v>
      </c>
      <c r="B398" s="38" t="s">
        <v>423</v>
      </c>
      <c r="C398" s="6">
        <v>0</v>
      </c>
    </row>
    <row r="399" spans="1:3" ht="16.5" customHeight="1">
      <c r="A399" s="38">
        <v>103040121</v>
      </c>
      <c r="B399" s="38" t="s">
        <v>424</v>
      </c>
      <c r="C399" s="6">
        <v>0</v>
      </c>
    </row>
    <row r="400" spans="1:3" ht="16.5" customHeight="1">
      <c r="A400" s="38">
        <v>103040122</v>
      </c>
      <c r="B400" s="38" t="s">
        <v>425</v>
      </c>
      <c r="C400" s="6">
        <v>0</v>
      </c>
    </row>
    <row r="401" spans="1:3" ht="16.5" customHeight="1">
      <c r="A401" s="38">
        <v>103040123</v>
      </c>
      <c r="B401" s="38" t="s">
        <v>426</v>
      </c>
      <c r="C401" s="6">
        <v>0</v>
      </c>
    </row>
    <row r="402" spans="1:3" ht="16.5" customHeight="1">
      <c r="A402" s="38">
        <v>103040150</v>
      </c>
      <c r="B402" s="38" t="s">
        <v>427</v>
      </c>
      <c r="C402" s="6">
        <v>0</v>
      </c>
    </row>
    <row r="403" spans="1:3" ht="16.5" customHeight="1">
      <c r="A403" s="38">
        <v>1030402</v>
      </c>
      <c r="B403" s="55" t="s">
        <v>428</v>
      </c>
      <c r="C403" s="6">
        <f>SUM(C404:C406)</f>
        <v>1653</v>
      </c>
    </row>
    <row r="404" spans="1:3" ht="16.5" customHeight="1">
      <c r="A404" s="38">
        <v>103040201</v>
      </c>
      <c r="B404" s="38" t="s">
        <v>429</v>
      </c>
      <c r="C404" s="6">
        <v>1653</v>
      </c>
    </row>
    <row r="405" spans="1:3" ht="16.5" customHeight="1">
      <c r="A405" s="38">
        <v>103040202</v>
      </c>
      <c r="B405" s="38" t="s">
        <v>430</v>
      </c>
      <c r="C405" s="6">
        <v>0</v>
      </c>
    </row>
    <row r="406" spans="1:3" ht="16.5" customHeight="1">
      <c r="A406" s="38">
        <v>103040250</v>
      </c>
      <c r="B406" s="38" t="s">
        <v>431</v>
      </c>
      <c r="C406" s="6">
        <v>0</v>
      </c>
    </row>
    <row r="407" spans="1:3" ht="16.5" customHeight="1">
      <c r="A407" s="38">
        <v>1030403</v>
      </c>
      <c r="B407" s="55" t="s">
        <v>432</v>
      </c>
      <c r="C407" s="6">
        <f>SUM(C408:C409)</f>
        <v>0</v>
      </c>
    </row>
    <row r="408" spans="1:3" ht="16.5" customHeight="1">
      <c r="A408" s="38">
        <v>103040305</v>
      </c>
      <c r="B408" s="38" t="s">
        <v>433</v>
      </c>
      <c r="C408" s="6">
        <v>0</v>
      </c>
    </row>
    <row r="409" spans="1:3" ht="16.5" customHeight="1">
      <c r="A409" s="38">
        <v>103040350</v>
      </c>
      <c r="B409" s="38" t="s">
        <v>434</v>
      </c>
      <c r="C409" s="6">
        <v>0</v>
      </c>
    </row>
    <row r="410" spans="1:3" ht="16.5" customHeight="1">
      <c r="A410" s="38">
        <v>1030404</v>
      </c>
      <c r="B410" s="55" t="s">
        <v>435</v>
      </c>
      <c r="C410" s="6">
        <f>SUM(C411:C414)</f>
        <v>0</v>
      </c>
    </row>
    <row r="411" spans="1:3" ht="16.5" customHeight="1">
      <c r="A411" s="38">
        <v>103040402</v>
      </c>
      <c r="B411" s="38" t="s">
        <v>436</v>
      </c>
      <c r="C411" s="6">
        <v>0</v>
      </c>
    </row>
    <row r="412" spans="1:3" ht="16.5" customHeight="1">
      <c r="A412" s="38">
        <v>103040403</v>
      </c>
      <c r="B412" s="38" t="s">
        <v>437</v>
      </c>
      <c r="C412" s="6">
        <v>0</v>
      </c>
    </row>
    <row r="413" spans="1:3" ht="16.5" customHeight="1">
      <c r="A413" s="38">
        <v>103040404</v>
      </c>
      <c r="B413" s="38" t="s">
        <v>438</v>
      </c>
      <c r="C413" s="6">
        <v>0</v>
      </c>
    </row>
    <row r="414" spans="1:3" ht="16.5" customHeight="1">
      <c r="A414" s="38">
        <v>103040450</v>
      </c>
      <c r="B414" s="38" t="s">
        <v>439</v>
      </c>
      <c r="C414" s="6">
        <v>0</v>
      </c>
    </row>
    <row r="415" spans="1:3" ht="16.5" customHeight="1">
      <c r="A415" s="38">
        <v>1030406</v>
      </c>
      <c r="B415" s="55" t="s">
        <v>440</v>
      </c>
      <c r="C415" s="6">
        <f>C416</f>
        <v>0</v>
      </c>
    </row>
    <row r="416" spans="1:3" ht="16.5" customHeight="1">
      <c r="A416" s="38">
        <v>103040650</v>
      </c>
      <c r="B416" s="38" t="s">
        <v>441</v>
      </c>
      <c r="C416" s="6">
        <v>0</v>
      </c>
    </row>
    <row r="417" spans="1:3" ht="16.5" customHeight="1">
      <c r="A417" s="38">
        <v>1030407</v>
      </c>
      <c r="B417" s="55" t="s">
        <v>442</v>
      </c>
      <c r="C417" s="6">
        <f>SUM(C418:C419)</f>
        <v>0</v>
      </c>
    </row>
    <row r="418" spans="1:3" ht="16.5" customHeight="1">
      <c r="A418" s="38">
        <v>103040702</v>
      </c>
      <c r="B418" s="38" t="s">
        <v>443</v>
      </c>
      <c r="C418" s="6">
        <v>0</v>
      </c>
    </row>
    <row r="419" spans="1:3" ht="16.5" customHeight="1">
      <c r="A419" s="38">
        <v>103040750</v>
      </c>
      <c r="B419" s="38" t="s">
        <v>444</v>
      </c>
      <c r="C419" s="6">
        <v>0</v>
      </c>
    </row>
    <row r="420" spans="1:3" ht="16.5" customHeight="1">
      <c r="A420" s="38">
        <v>1030408</v>
      </c>
      <c r="B420" s="55" t="s">
        <v>445</v>
      </c>
      <c r="C420" s="6">
        <f>C421</f>
        <v>0</v>
      </c>
    </row>
    <row r="421" spans="1:3" ht="16.5" customHeight="1">
      <c r="A421" s="38">
        <v>103040850</v>
      </c>
      <c r="B421" s="38" t="s">
        <v>446</v>
      </c>
      <c r="C421" s="6">
        <v>0</v>
      </c>
    </row>
    <row r="422" spans="1:3" ht="16.5" customHeight="1">
      <c r="A422" s="38">
        <v>1030409</v>
      </c>
      <c r="B422" s="55" t="s">
        <v>447</v>
      </c>
      <c r="C422" s="6">
        <f>C423</f>
        <v>0</v>
      </c>
    </row>
    <row r="423" spans="1:3" ht="16.5" customHeight="1">
      <c r="A423" s="38">
        <v>103040950</v>
      </c>
      <c r="B423" s="38" t="s">
        <v>448</v>
      </c>
      <c r="C423" s="6">
        <v>0</v>
      </c>
    </row>
    <row r="424" spans="1:3" ht="16.5" customHeight="1">
      <c r="A424" s="38">
        <v>1030410</v>
      </c>
      <c r="B424" s="55" t="s">
        <v>449</v>
      </c>
      <c r="C424" s="6">
        <f>SUM(C425:C426)</f>
        <v>0</v>
      </c>
    </row>
    <row r="425" spans="1:3" ht="16.5" customHeight="1">
      <c r="A425" s="38">
        <v>103041001</v>
      </c>
      <c r="B425" s="38" t="s">
        <v>443</v>
      </c>
      <c r="C425" s="6">
        <v>0</v>
      </c>
    </row>
    <row r="426" spans="1:3" ht="16.5" customHeight="1">
      <c r="A426" s="38">
        <v>103041050</v>
      </c>
      <c r="B426" s="38" t="s">
        <v>450</v>
      </c>
      <c r="C426" s="6">
        <v>0</v>
      </c>
    </row>
    <row r="427" spans="1:3" ht="16.5" customHeight="1">
      <c r="A427" s="38">
        <v>1030413</v>
      </c>
      <c r="B427" s="55" t="s">
        <v>451</v>
      </c>
      <c r="C427" s="6">
        <f>SUM(C428:C429)</f>
        <v>0</v>
      </c>
    </row>
    <row r="428" spans="1:3" ht="16.5" customHeight="1">
      <c r="A428" s="38">
        <v>103041303</v>
      </c>
      <c r="B428" s="38" t="s">
        <v>452</v>
      </c>
      <c r="C428" s="6">
        <v>0</v>
      </c>
    </row>
    <row r="429" spans="1:3" ht="16.5" customHeight="1">
      <c r="A429" s="38">
        <v>103041350</v>
      </c>
      <c r="B429" s="38" t="s">
        <v>453</v>
      </c>
      <c r="C429" s="6">
        <v>0</v>
      </c>
    </row>
    <row r="430" spans="1:3" ht="16.5" customHeight="1">
      <c r="A430" s="38">
        <v>1030414</v>
      </c>
      <c r="B430" s="55" t="s">
        <v>454</v>
      </c>
      <c r="C430" s="6">
        <f>SUM(C431:C432)</f>
        <v>0</v>
      </c>
    </row>
    <row r="431" spans="1:3" ht="16.5" customHeight="1">
      <c r="A431" s="38">
        <v>103041403</v>
      </c>
      <c r="B431" s="38" t="s">
        <v>455</v>
      </c>
      <c r="C431" s="6">
        <v>0</v>
      </c>
    </row>
    <row r="432" spans="1:3" ht="16.5" customHeight="1">
      <c r="A432" s="38">
        <v>103041450</v>
      </c>
      <c r="B432" s="38" t="s">
        <v>456</v>
      </c>
      <c r="C432" s="6">
        <v>0</v>
      </c>
    </row>
    <row r="433" spans="1:3" ht="16.5" customHeight="1">
      <c r="A433" s="38">
        <v>1030415</v>
      </c>
      <c r="B433" s="55" t="s">
        <v>457</v>
      </c>
      <c r="C433" s="6">
        <f>C434</f>
        <v>0</v>
      </c>
    </row>
    <row r="434" spans="1:3" ht="16.5" customHeight="1">
      <c r="A434" s="38">
        <v>103041550</v>
      </c>
      <c r="B434" s="38" t="s">
        <v>458</v>
      </c>
      <c r="C434" s="6">
        <v>0</v>
      </c>
    </row>
    <row r="435" spans="1:3" ht="16.5" customHeight="1">
      <c r="A435" s="38">
        <v>1030416</v>
      </c>
      <c r="B435" s="55" t="s">
        <v>459</v>
      </c>
      <c r="C435" s="6">
        <f>SUM(C436:C445)</f>
        <v>0</v>
      </c>
    </row>
    <row r="436" spans="1:3" ht="16.5" customHeight="1">
      <c r="A436" s="38">
        <v>103041601</v>
      </c>
      <c r="B436" s="38" t="s">
        <v>460</v>
      </c>
      <c r="C436" s="6">
        <v>0</v>
      </c>
    </row>
    <row r="437" spans="1:3" ht="16.5" customHeight="1">
      <c r="A437" s="38">
        <v>103041602</v>
      </c>
      <c r="B437" s="38" t="s">
        <v>461</v>
      </c>
      <c r="C437" s="6">
        <v>0</v>
      </c>
    </row>
    <row r="438" spans="1:3" ht="16.5" customHeight="1">
      <c r="A438" s="38">
        <v>103041603</v>
      </c>
      <c r="B438" s="38" t="s">
        <v>462</v>
      </c>
      <c r="C438" s="6">
        <v>0</v>
      </c>
    </row>
    <row r="439" spans="1:3" ht="16.5" customHeight="1">
      <c r="A439" s="38">
        <v>103041604</v>
      </c>
      <c r="B439" s="38" t="s">
        <v>463</v>
      </c>
      <c r="C439" s="6">
        <v>0</v>
      </c>
    </row>
    <row r="440" spans="1:3" ht="16.5" customHeight="1">
      <c r="A440" s="38">
        <v>103041605</v>
      </c>
      <c r="B440" s="38" t="s">
        <v>464</v>
      </c>
      <c r="C440" s="6">
        <v>0</v>
      </c>
    </row>
    <row r="441" spans="1:3" ht="16.5" customHeight="1">
      <c r="A441" s="38">
        <v>103041607</v>
      </c>
      <c r="B441" s="38" t="s">
        <v>465</v>
      </c>
      <c r="C441" s="6">
        <v>0</v>
      </c>
    </row>
    <row r="442" spans="1:3" ht="16.5" customHeight="1">
      <c r="A442" s="38">
        <v>103041608</v>
      </c>
      <c r="B442" s="38" t="s">
        <v>443</v>
      </c>
      <c r="C442" s="6">
        <v>0</v>
      </c>
    </row>
    <row r="443" spans="1:3" ht="16.5" customHeight="1">
      <c r="A443" s="38">
        <v>103041616</v>
      </c>
      <c r="B443" s="38" t="s">
        <v>466</v>
      </c>
      <c r="C443" s="6">
        <v>0</v>
      </c>
    </row>
    <row r="444" spans="1:3" ht="16.5" customHeight="1">
      <c r="A444" s="38">
        <v>103041617</v>
      </c>
      <c r="B444" s="38" t="s">
        <v>467</v>
      </c>
      <c r="C444" s="6">
        <v>0</v>
      </c>
    </row>
    <row r="445" spans="1:3" ht="16.5" customHeight="1">
      <c r="A445" s="38">
        <v>103041650</v>
      </c>
      <c r="B445" s="38" t="s">
        <v>468</v>
      </c>
      <c r="C445" s="6">
        <v>0</v>
      </c>
    </row>
    <row r="446" spans="1:3" ht="16.5" customHeight="1">
      <c r="A446" s="38">
        <v>1030417</v>
      </c>
      <c r="B446" s="55" t="s">
        <v>469</v>
      </c>
      <c r="C446" s="6">
        <f>SUM(C447:C448)</f>
        <v>0</v>
      </c>
    </row>
    <row r="447" spans="1:3" ht="16.5" customHeight="1">
      <c r="A447" s="38">
        <v>103041704</v>
      </c>
      <c r="B447" s="38" t="s">
        <v>443</v>
      </c>
      <c r="C447" s="6">
        <v>0</v>
      </c>
    </row>
    <row r="448" spans="1:3" ht="16.5" customHeight="1">
      <c r="A448" s="38">
        <v>103041750</v>
      </c>
      <c r="B448" s="38" t="s">
        <v>470</v>
      </c>
      <c r="C448" s="6">
        <v>0</v>
      </c>
    </row>
    <row r="449" spans="1:3" ht="16.5" customHeight="1">
      <c r="A449" s="38">
        <v>1030418</v>
      </c>
      <c r="B449" s="55" t="s">
        <v>471</v>
      </c>
      <c r="C449" s="6">
        <f>C450</f>
        <v>0</v>
      </c>
    </row>
    <row r="450" spans="1:3" ht="16.5" customHeight="1">
      <c r="A450" s="38">
        <v>103041850</v>
      </c>
      <c r="B450" s="38" t="s">
        <v>472</v>
      </c>
      <c r="C450" s="6">
        <v>0</v>
      </c>
    </row>
    <row r="451" spans="1:3" ht="16.5" customHeight="1">
      <c r="A451" s="38">
        <v>1030419</v>
      </c>
      <c r="B451" s="55" t="s">
        <v>473</v>
      </c>
      <c r="C451" s="6">
        <f>C452</f>
        <v>0</v>
      </c>
    </row>
    <row r="452" spans="1:3" ht="16.5" customHeight="1">
      <c r="A452" s="38">
        <v>103041950</v>
      </c>
      <c r="B452" s="38" t="s">
        <v>474</v>
      </c>
      <c r="C452" s="6">
        <v>0</v>
      </c>
    </row>
    <row r="453" spans="1:3" ht="16.5" customHeight="1">
      <c r="A453" s="38">
        <v>1030420</v>
      </c>
      <c r="B453" s="55" t="s">
        <v>475</v>
      </c>
      <c r="C453" s="6">
        <f>C454</f>
        <v>0</v>
      </c>
    </row>
    <row r="454" spans="1:3" ht="16.5" customHeight="1">
      <c r="A454" s="38">
        <v>103042050</v>
      </c>
      <c r="B454" s="38" t="s">
        <v>476</v>
      </c>
      <c r="C454" s="6">
        <v>0</v>
      </c>
    </row>
    <row r="455" spans="1:3" ht="16.5" customHeight="1">
      <c r="A455" s="38">
        <v>1030422</v>
      </c>
      <c r="B455" s="55" t="s">
        <v>477</v>
      </c>
      <c r="C455" s="6">
        <f>C456</f>
        <v>0</v>
      </c>
    </row>
    <row r="456" spans="1:3" ht="16.5" customHeight="1">
      <c r="A456" s="38">
        <v>103042250</v>
      </c>
      <c r="B456" s="38" t="s">
        <v>478</v>
      </c>
      <c r="C456" s="6">
        <v>0</v>
      </c>
    </row>
    <row r="457" spans="1:3" ht="16.5" customHeight="1">
      <c r="A457" s="38">
        <v>1030424</v>
      </c>
      <c r="B457" s="55" t="s">
        <v>479</v>
      </c>
      <c r="C457" s="6">
        <f>SUM(C458:C459)</f>
        <v>2</v>
      </c>
    </row>
    <row r="458" spans="1:3" ht="16.5" customHeight="1">
      <c r="A458" s="38">
        <v>103042401</v>
      </c>
      <c r="B458" s="38" t="s">
        <v>480</v>
      </c>
      <c r="C458" s="6">
        <v>2</v>
      </c>
    </row>
    <row r="459" spans="1:3" ht="16.5" customHeight="1">
      <c r="A459" s="38">
        <v>103042450</v>
      </c>
      <c r="B459" s="38" t="s">
        <v>481</v>
      </c>
      <c r="C459" s="6">
        <v>0</v>
      </c>
    </row>
    <row r="460" spans="1:3" ht="16.5" customHeight="1">
      <c r="A460" s="38">
        <v>1030425</v>
      </c>
      <c r="B460" s="55" t="s">
        <v>482</v>
      </c>
      <c r="C460" s="6">
        <f>SUM(C461:C464)</f>
        <v>0</v>
      </c>
    </row>
    <row r="461" spans="1:3" ht="16.5" customHeight="1">
      <c r="A461" s="38">
        <v>103042502</v>
      </c>
      <c r="B461" s="38" t="s">
        <v>483</v>
      </c>
      <c r="C461" s="6">
        <v>0</v>
      </c>
    </row>
    <row r="462" spans="1:3" ht="16.5" customHeight="1">
      <c r="A462" s="38">
        <v>103042507</v>
      </c>
      <c r="B462" s="38" t="s">
        <v>484</v>
      </c>
      <c r="C462" s="6">
        <v>0</v>
      </c>
    </row>
    <row r="463" spans="1:3" ht="16.5" customHeight="1">
      <c r="A463" s="38">
        <v>103042508</v>
      </c>
      <c r="B463" s="38" t="s">
        <v>485</v>
      </c>
      <c r="C463" s="6">
        <v>0</v>
      </c>
    </row>
    <row r="464" spans="1:3" ht="16.5" customHeight="1">
      <c r="A464" s="38">
        <v>103042550</v>
      </c>
      <c r="B464" s="38" t="s">
        <v>486</v>
      </c>
      <c r="C464" s="6">
        <v>0</v>
      </c>
    </row>
    <row r="465" spans="1:3" ht="16.5" customHeight="1">
      <c r="A465" s="38">
        <v>1030426</v>
      </c>
      <c r="B465" s="55" t="s">
        <v>487</v>
      </c>
      <c r="C465" s="6">
        <f>SUM(C466:C467)</f>
        <v>0</v>
      </c>
    </row>
    <row r="466" spans="1:3" ht="16.5" customHeight="1">
      <c r="A466" s="38">
        <v>103042604</v>
      </c>
      <c r="B466" s="38" t="s">
        <v>488</v>
      </c>
      <c r="C466" s="6">
        <v>0</v>
      </c>
    </row>
    <row r="467" spans="1:3" ht="16.5" customHeight="1">
      <c r="A467" s="38">
        <v>103042650</v>
      </c>
      <c r="B467" s="38" t="s">
        <v>489</v>
      </c>
      <c r="C467" s="6">
        <v>0</v>
      </c>
    </row>
    <row r="468" spans="1:3" ht="16.5" customHeight="1">
      <c r="A468" s="38">
        <v>1030427</v>
      </c>
      <c r="B468" s="55" t="s">
        <v>490</v>
      </c>
      <c r="C468" s="6">
        <f>SUM(C469:C472)</f>
        <v>0</v>
      </c>
    </row>
    <row r="469" spans="1:3" ht="16.5" customHeight="1">
      <c r="A469" s="38">
        <v>103042707</v>
      </c>
      <c r="B469" s="38" t="s">
        <v>491</v>
      </c>
      <c r="C469" s="6">
        <v>0</v>
      </c>
    </row>
    <row r="470" spans="1:3" ht="16.5" customHeight="1">
      <c r="A470" s="38">
        <v>103042750</v>
      </c>
      <c r="B470" s="38" t="s">
        <v>492</v>
      </c>
      <c r="C470" s="6">
        <v>0</v>
      </c>
    </row>
    <row r="471" spans="1:3" ht="16.5" customHeight="1">
      <c r="A471" s="38">
        <v>103042751</v>
      </c>
      <c r="B471" s="38" t="s">
        <v>493</v>
      </c>
      <c r="C471" s="6">
        <v>0</v>
      </c>
    </row>
    <row r="472" spans="1:3" ht="16.5" customHeight="1">
      <c r="A472" s="38">
        <v>103042752</v>
      </c>
      <c r="B472" s="38" t="s">
        <v>494</v>
      </c>
      <c r="C472" s="6">
        <v>0</v>
      </c>
    </row>
    <row r="473" spans="1:3" ht="16.5" customHeight="1">
      <c r="A473" s="38">
        <v>1030429</v>
      </c>
      <c r="B473" s="55" t="s">
        <v>495</v>
      </c>
      <c r="C473" s="6">
        <f>SUM(C474:C476)</f>
        <v>0</v>
      </c>
    </row>
    <row r="474" spans="1:3" ht="16.5" customHeight="1">
      <c r="A474" s="38">
        <v>103042907</v>
      </c>
      <c r="B474" s="38" t="s">
        <v>496</v>
      </c>
      <c r="C474" s="6">
        <v>0</v>
      </c>
    </row>
    <row r="475" spans="1:3" ht="16.5" customHeight="1">
      <c r="A475" s="38">
        <v>103042908</v>
      </c>
      <c r="B475" s="38" t="s">
        <v>497</v>
      </c>
      <c r="C475" s="6">
        <v>0</v>
      </c>
    </row>
    <row r="476" spans="1:3" ht="16.5" customHeight="1">
      <c r="A476" s="38">
        <v>103042950</v>
      </c>
      <c r="B476" s="38" t="s">
        <v>498</v>
      </c>
      <c r="C476" s="6">
        <v>0</v>
      </c>
    </row>
    <row r="477" spans="1:3" ht="16.5" customHeight="1">
      <c r="A477" s="38">
        <v>1030430</v>
      </c>
      <c r="B477" s="55" t="s">
        <v>499</v>
      </c>
      <c r="C477" s="6">
        <f>C478</f>
        <v>0</v>
      </c>
    </row>
    <row r="478" spans="1:3" ht="16.5" customHeight="1">
      <c r="A478" s="38">
        <v>103043050</v>
      </c>
      <c r="B478" s="38" t="s">
        <v>500</v>
      </c>
      <c r="C478" s="6">
        <v>0</v>
      </c>
    </row>
    <row r="479" spans="1:3" ht="16.5" customHeight="1">
      <c r="A479" s="38">
        <v>1030431</v>
      </c>
      <c r="B479" s="55" t="s">
        <v>501</v>
      </c>
      <c r="C479" s="6">
        <f>SUM(C480:C481)</f>
        <v>0</v>
      </c>
    </row>
    <row r="480" spans="1:3" ht="16.5" customHeight="1">
      <c r="A480" s="38">
        <v>103043101</v>
      </c>
      <c r="B480" s="38" t="s">
        <v>502</v>
      </c>
      <c r="C480" s="6">
        <v>0</v>
      </c>
    </row>
    <row r="481" spans="1:3" ht="16.5" customHeight="1">
      <c r="A481" s="38">
        <v>103043150</v>
      </c>
      <c r="B481" s="38" t="s">
        <v>503</v>
      </c>
      <c r="C481" s="6">
        <v>0</v>
      </c>
    </row>
    <row r="482" spans="1:3" ht="16.5" customHeight="1">
      <c r="A482" s="38">
        <v>1030432</v>
      </c>
      <c r="B482" s="55" t="s">
        <v>504</v>
      </c>
      <c r="C482" s="6">
        <f>SUM(C483:C487)</f>
        <v>102</v>
      </c>
    </row>
    <row r="483" spans="1:3" ht="16.5" customHeight="1">
      <c r="A483" s="38">
        <v>103043204</v>
      </c>
      <c r="B483" s="38" t="s">
        <v>505</v>
      </c>
      <c r="C483" s="6">
        <v>0</v>
      </c>
    </row>
    <row r="484" spans="1:3" ht="16.5" customHeight="1">
      <c r="A484" s="38">
        <v>103043205</v>
      </c>
      <c r="B484" s="38" t="s">
        <v>506</v>
      </c>
      <c r="C484" s="6">
        <v>0</v>
      </c>
    </row>
    <row r="485" spans="1:3" ht="16.5" customHeight="1">
      <c r="A485" s="38">
        <v>103043208</v>
      </c>
      <c r="B485" s="38" t="s">
        <v>507</v>
      </c>
      <c r="C485" s="6">
        <v>0</v>
      </c>
    </row>
    <row r="486" spans="1:3" ht="16.5" customHeight="1">
      <c r="A486" s="38">
        <v>103043211</v>
      </c>
      <c r="B486" s="38" t="s">
        <v>508</v>
      </c>
      <c r="C486" s="6">
        <v>7</v>
      </c>
    </row>
    <row r="487" spans="1:3" ht="16.5" customHeight="1">
      <c r="A487" s="38">
        <v>103043250</v>
      </c>
      <c r="B487" s="38" t="s">
        <v>509</v>
      </c>
      <c r="C487" s="6">
        <v>95</v>
      </c>
    </row>
    <row r="488" spans="1:3" ht="16.5" customHeight="1">
      <c r="A488" s="38">
        <v>1030433</v>
      </c>
      <c r="B488" s="55" t="s">
        <v>510</v>
      </c>
      <c r="C488" s="6">
        <f>SUM(C489:C493)</f>
        <v>594</v>
      </c>
    </row>
    <row r="489" spans="1:3" ht="16.5" customHeight="1">
      <c r="A489" s="38">
        <v>103043306</v>
      </c>
      <c r="B489" s="38" t="s">
        <v>511</v>
      </c>
      <c r="C489" s="6">
        <v>567</v>
      </c>
    </row>
    <row r="490" spans="1:3" ht="16.5" customHeight="1">
      <c r="A490" s="38">
        <v>103043310</v>
      </c>
      <c r="B490" s="38" t="s">
        <v>443</v>
      </c>
      <c r="C490" s="6">
        <v>0</v>
      </c>
    </row>
    <row r="491" spans="1:3" ht="16.5" customHeight="1">
      <c r="A491" s="38">
        <v>103043311</v>
      </c>
      <c r="B491" s="38" t="s">
        <v>512</v>
      </c>
      <c r="C491" s="6">
        <v>0</v>
      </c>
    </row>
    <row r="492" spans="1:3" ht="16.5" customHeight="1">
      <c r="A492" s="38">
        <v>103043313</v>
      </c>
      <c r="B492" s="38" t="s">
        <v>513</v>
      </c>
      <c r="C492" s="6">
        <v>27</v>
      </c>
    </row>
    <row r="493" spans="1:3" ht="16.5" customHeight="1">
      <c r="A493" s="38">
        <v>103043350</v>
      </c>
      <c r="B493" s="38" t="s">
        <v>514</v>
      </c>
      <c r="C493" s="6">
        <v>0</v>
      </c>
    </row>
    <row r="494" spans="1:3" ht="16.5" customHeight="1">
      <c r="A494" s="38">
        <v>1030434</v>
      </c>
      <c r="B494" s="55" t="s">
        <v>515</v>
      </c>
      <c r="C494" s="6">
        <f>SUM(C495:C499)</f>
        <v>0</v>
      </c>
    </row>
    <row r="495" spans="1:3" ht="16.5" customHeight="1">
      <c r="A495" s="38">
        <v>103043401</v>
      </c>
      <c r="B495" s="38" t="s">
        <v>516</v>
      </c>
      <c r="C495" s="6">
        <v>0</v>
      </c>
    </row>
    <row r="496" spans="1:3" ht="16.5" customHeight="1">
      <c r="A496" s="38">
        <v>103043402</v>
      </c>
      <c r="B496" s="38" t="s">
        <v>517</v>
      </c>
      <c r="C496" s="6">
        <v>0</v>
      </c>
    </row>
    <row r="497" spans="1:3" ht="16.5" customHeight="1">
      <c r="A497" s="38">
        <v>103043403</v>
      </c>
      <c r="B497" s="38" t="s">
        <v>518</v>
      </c>
      <c r="C497" s="6">
        <v>0</v>
      </c>
    </row>
    <row r="498" spans="1:3" ht="16.5" customHeight="1">
      <c r="A498" s="38">
        <v>103043404</v>
      </c>
      <c r="B498" s="38" t="s">
        <v>519</v>
      </c>
      <c r="C498" s="6">
        <v>0</v>
      </c>
    </row>
    <row r="499" spans="1:3" ht="16.5" customHeight="1">
      <c r="A499" s="38">
        <v>103043450</v>
      </c>
      <c r="B499" s="38" t="s">
        <v>520</v>
      </c>
      <c r="C499" s="6">
        <v>0</v>
      </c>
    </row>
    <row r="500" spans="1:3" ht="16.5" customHeight="1">
      <c r="A500" s="38">
        <v>1030435</v>
      </c>
      <c r="B500" s="55" t="s">
        <v>521</v>
      </c>
      <c r="C500" s="6">
        <f>SUM(C501:C503)</f>
        <v>0</v>
      </c>
    </row>
    <row r="501" spans="1:3" ht="16.5" customHeight="1">
      <c r="A501" s="38">
        <v>103043506</v>
      </c>
      <c r="B501" s="38" t="s">
        <v>443</v>
      </c>
      <c r="C501" s="6">
        <v>0</v>
      </c>
    </row>
    <row r="502" spans="1:3" ht="16.5" customHeight="1">
      <c r="A502" s="38">
        <v>103043507</v>
      </c>
      <c r="B502" s="38" t="s">
        <v>522</v>
      </c>
      <c r="C502" s="6">
        <v>0</v>
      </c>
    </row>
    <row r="503" spans="1:3" ht="16.5" customHeight="1">
      <c r="A503" s="38">
        <v>103043550</v>
      </c>
      <c r="B503" s="38" t="s">
        <v>523</v>
      </c>
      <c r="C503" s="6">
        <v>0</v>
      </c>
    </row>
    <row r="504" spans="1:3" ht="16.5" customHeight="1">
      <c r="A504" s="38">
        <v>1030440</v>
      </c>
      <c r="B504" s="55" t="s">
        <v>524</v>
      </c>
      <c r="C504" s="6">
        <f>SUM(C505:C506)</f>
        <v>0</v>
      </c>
    </row>
    <row r="505" spans="1:3" ht="16.5" customHeight="1">
      <c r="A505" s="38">
        <v>103044001</v>
      </c>
      <c r="B505" s="38" t="s">
        <v>443</v>
      </c>
      <c r="C505" s="6">
        <v>0</v>
      </c>
    </row>
    <row r="506" spans="1:3" ht="16.5" customHeight="1">
      <c r="A506" s="38">
        <v>103044050</v>
      </c>
      <c r="B506" s="38" t="s">
        <v>525</v>
      </c>
      <c r="C506" s="6">
        <v>0</v>
      </c>
    </row>
    <row r="507" spans="1:3" ht="16.5" customHeight="1">
      <c r="A507" s="38">
        <v>1030442</v>
      </c>
      <c r="B507" s="55" t="s">
        <v>526</v>
      </c>
      <c r="C507" s="6">
        <f>SUM(C508:C513)</f>
        <v>41</v>
      </c>
    </row>
    <row r="508" spans="1:3" ht="16.5" customHeight="1">
      <c r="A508" s="38">
        <v>103044203</v>
      </c>
      <c r="B508" s="38" t="s">
        <v>443</v>
      </c>
      <c r="C508" s="6">
        <v>0</v>
      </c>
    </row>
    <row r="509" spans="1:3" ht="16.5" customHeight="1">
      <c r="A509" s="38">
        <v>103044208</v>
      </c>
      <c r="B509" s="38" t="s">
        <v>527</v>
      </c>
      <c r="C509" s="6">
        <v>0</v>
      </c>
    </row>
    <row r="510" spans="1:3" ht="16.5" customHeight="1">
      <c r="A510" s="38">
        <v>103044209</v>
      </c>
      <c r="B510" s="38" t="s">
        <v>528</v>
      </c>
      <c r="C510" s="6">
        <v>0</v>
      </c>
    </row>
    <row r="511" spans="1:3" ht="16.5" customHeight="1">
      <c r="A511" s="38">
        <v>103044220</v>
      </c>
      <c r="B511" s="38" t="s">
        <v>529</v>
      </c>
      <c r="C511" s="6">
        <v>0</v>
      </c>
    </row>
    <row r="512" spans="1:3" ht="16.5" customHeight="1">
      <c r="A512" s="38">
        <v>103044221</v>
      </c>
      <c r="B512" s="38" t="s">
        <v>530</v>
      </c>
      <c r="C512" s="6">
        <v>0</v>
      </c>
    </row>
    <row r="513" spans="1:3" ht="16.5" customHeight="1">
      <c r="A513" s="38">
        <v>103044250</v>
      </c>
      <c r="B513" s="38" t="s">
        <v>531</v>
      </c>
      <c r="C513" s="6">
        <v>41</v>
      </c>
    </row>
    <row r="514" spans="1:3" ht="16.5" customHeight="1">
      <c r="A514" s="38">
        <v>1030443</v>
      </c>
      <c r="B514" s="55" t="s">
        <v>532</v>
      </c>
      <c r="C514" s="6">
        <f>SUM(C515:C518)</f>
        <v>0</v>
      </c>
    </row>
    <row r="515" spans="1:3" ht="16.5" customHeight="1">
      <c r="A515" s="38">
        <v>103044306</v>
      </c>
      <c r="B515" s="38" t="s">
        <v>443</v>
      </c>
      <c r="C515" s="6">
        <v>0</v>
      </c>
    </row>
    <row r="516" spans="1:3" ht="16.5" customHeight="1">
      <c r="A516" s="38">
        <v>103044307</v>
      </c>
      <c r="B516" s="38" t="s">
        <v>533</v>
      </c>
      <c r="C516" s="6">
        <v>0</v>
      </c>
    </row>
    <row r="517" spans="1:3" ht="16.5" customHeight="1">
      <c r="A517" s="38">
        <v>103044308</v>
      </c>
      <c r="B517" s="38" t="s">
        <v>534</v>
      </c>
      <c r="C517" s="6">
        <v>0</v>
      </c>
    </row>
    <row r="518" spans="1:3" ht="16.5" customHeight="1">
      <c r="A518" s="38">
        <v>103044350</v>
      </c>
      <c r="B518" s="38" t="s">
        <v>535</v>
      </c>
      <c r="C518" s="6">
        <v>0</v>
      </c>
    </row>
    <row r="519" spans="1:3" ht="16.5" customHeight="1">
      <c r="A519" s="38">
        <v>1030444</v>
      </c>
      <c r="B519" s="55" t="s">
        <v>536</v>
      </c>
      <c r="C519" s="6">
        <f>SUM(C520:C525)</f>
        <v>0</v>
      </c>
    </row>
    <row r="520" spans="1:3" ht="16.5" customHeight="1">
      <c r="A520" s="38">
        <v>103044414</v>
      </c>
      <c r="B520" s="38" t="s">
        <v>537</v>
      </c>
      <c r="C520" s="6">
        <v>0</v>
      </c>
    </row>
    <row r="521" spans="1:3" ht="16.5" customHeight="1">
      <c r="A521" s="38">
        <v>103044416</v>
      </c>
      <c r="B521" s="38" t="s">
        <v>538</v>
      </c>
      <c r="C521" s="6">
        <v>0</v>
      </c>
    </row>
    <row r="522" spans="1:3" ht="16.5" customHeight="1">
      <c r="A522" s="38">
        <v>103044433</v>
      </c>
      <c r="B522" s="38" t="s">
        <v>539</v>
      </c>
      <c r="C522" s="6">
        <v>0</v>
      </c>
    </row>
    <row r="523" spans="1:3" ht="16.5" customHeight="1">
      <c r="A523" s="38">
        <v>103044434</v>
      </c>
      <c r="B523" s="38" t="s">
        <v>540</v>
      </c>
      <c r="C523" s="6">
        <v>0</v>
      </c>
    </row>
    <row r="524" spans="1:3" ht="16.5" customHeight="1">
      <c r="A524" s="38">
        <v>103044435</v>
      </c>
      <c r="B524" s="38" t="s">
        <v>541</v>
      </c>
      <c r="C524" s="6">
        <v>0</v>
      </c>
    </row>
    <row r="525" spans="1:3" ht="16.5" customHeight="1">
      <c r="A525" s="38">
        <v>103044450</v>
      </c>
      <c r="B525" s="38" t="s">
        <v>542</v>
      </c>
      <c r="C525" s="6">
        <v>0</v>
      </c>
    </row>
    <row r="526" spans="1:3" ht="16.5" customHeight="1">
      <c r="A526" s="38">
        <v>1030445</v>
      </c>
      <c r="B526" s="55" t="s">
        <v>543</v>
      </c>
      <c r="C526" s="6">
        <f>SUM(C527:C528)</f>
        <v>264</v>
      </c>
    </row>
    <row r="527" spans="1:3" ht="16.5" customHeight="1">
      <c r="A527" s="38">
        <v>103044507</v>
      </c>
      <c r="B527" s="38" t="s">
        <v>544</v>
      </c>
      <c r="C527" s="6">
        <v>0</v>
      </c>
    </row>
    <row r="528" spans="1:3" ht="16.5" customHeight="1">
      <c r="A528" s="38">
        <v>103044550</v>
      </c>
      <c r="B528" s="38" t="s">
        <v>545</v>
      </c>
      <c r="C528" s="6">
        <v>264</v>
      </c>
    </row>
    <row r="529" spans="1:3" ht="16.5" customHeight="1">
      <c r="A529" s="38">
        <v>1030446</v>
      </c>
      <c r="B529" s="55" t="s">
        <v>546</v>
      </c>
      <c r="C529" s="6">
        <f>SUM(C530:C532)</f>
        <v>209</v>
      </c>
    </row>
    <row r="530" spans="1:3" ht="16.5" customHeight="1">
      <c r="A530" s="38">
        <v>103044608</v>
      </c>
      <c r="B530" s="38" t="s">
        <v>443</v>
      </c>
      <c r="C530" s="6">
        <v>0</v>
      </c>
    </row>
    <row r="531" spans="1:3" ht="16.5" customHeight="1">
      <c r="A531" s="38">
        <v>103044609</v>
      </c>
      <c r="B531" s="38" t="s">
        <v>547</v>
      </c>
      <c r="C531" s="6">
        <v>209</v>
      </c>
    </row>
    <row r="532" spans="1:3" ht="16.5" customHeight="1">
      <c r="A532" s="38">
        <v>103044650</v>
      </c>
      <c r="B532" s="38" t="s">
        <v>548</v>
      </c>
      <c r="C532" s="6">
        <v>0</v>
      </c>
    </row>
    <row r="533" spans="1:3" ht="16.5" customHeight="1">
      <c r="A533" s="38">
        <v>1030447</v>
      </c>
      <c r="B533" s="55" t="s">
        <v>549</v>
      </c>
      <c r="C533" s="6">
        <f>SUM(C534:C541)</f>
        <v>62</v>
      </c>
    </row>
    <row r="534" spans="1:3" ht="16.5" customHeight="1">
      <c r="A534" s="38">
        <v>103044709</v>
      </c>
      <c r="B534" s="38" t="s">
        <v>550</v>
      </c>
      <c r="C534" s="6">
        <v>0</v>
      </c>
    </row>
    <row r="535" spans="1:3" ht="16.5" customHeight="1">
      <c r="A535" s="38">
        <v>103044712</v>
      </c>
      <c r="B535" s="38" t="s">
        <v>551</v>
      </c>
      <c r="C535" s="6">
        <v>0</v>
      </c>
    </row>
    <row r="536" spans="1:3" ht="16.5" customHeight="1">
      <c r="A536" s="38">
        <v>103044713</v>
      </c>
      <c r="B536" s="38" t="s">
        <v>443</v>
      </c>
      <c r="C536" s="6">
        <v>0</v>
      </c>
    </row>
    <row r="537" spans="1:3" ht="16.5" customHeight="1">
      <c r="A537" s="38">
        <v>103044715</v>
      </c>
      <c r="B537" s="38" t="s">
        <v>552</v>
      </c>
      <c r="C537" s="6">
        <v>0</v>
      </c>
    </row>
    <row r="538" spans="1:3" ht="16.5" customHeight="1">
      <c r="A538" s="38">
        <v>103044730</v>
      </c>
      <c r="B538" s="38" t="s">
        <v>553</v>
      </c>
      <c r="C538" s="6">
        <v>0</v>
      </c>
    </row>
    <row r="539" spans="1:3" ht="16.5" customHeight="1">
      <c r="A539" s="38">
        <v>103044731</v>
      </c>
      <c r="B539" s="38" t="s">
        <v>554</v>
      </c>
      <c r="C539" s="6">
        <v>0</v>
      </c>
    </row>
    <row r="540" spans="1:3" ht="16.5" customHeight="1">
      <c r="A540" s="38">
        <v>103044732</v>
      </c>
      <c r="B540" s="38" t="s">
        <v>555</v>
      </c>
      <c r="C540" s="6">
        <v>62</v>
      </c>
    </row>
    <row r="541" spans="1:3" ht="16.5" customHeight="1">
      <c r="A541" s="38">
        <v>103044750</v>
      </c>
      <c r="B541" s="38" t="s">
        <v>556</v>
      </c>
      <c r="C541" s="6">
        <v>0</v>
      </c>
    </row>
    <row r="542" spans="1:3" ht="16.5" customHeight="1">
      <c r="A542" s="38">
        <v>1030448</v>
      </c>
      <c r="B542" s="55" t="s">
        <v>557</v>
      </c>
      <c r="C542" s="6">
        <f>SUM(C543:C545)</f>
        <v>0</v>
      </c>
    </row>
    <row r="543" spans="1:3" ht="16.5" customHeight="1">
      <c r="A543" s="38">
        <v>103044801</v>
      </c>
      <c r="B543" s="38" t="s">
        <v>558</v>
      </c>
      <c r="C543" s="6">
        <v>0</v>
      </c>
    </row>
    <row r="544" spans="1:3" ht="16.5" customHeight="1">
      <c r="A544" s="38">
        <v>103044802</v>
      </c>
      <c r="B544" s="38" t="s">
        <v>559</v>
      </c>
      <c r="C544" s="6">
        <v>0</v>
      </c>
    </row>
    <row r="545" spans="1:3" ht="16.5" customHeight="1">
      <c r="A545" s="38">
        <v>103044850</v>
      </c>
      <c r="B545" s="38" t="s">
        <v>560</v>
      </c>
      <c r="C545" s="6">
        <v>0</v>
      </c>
    </row>
    <row r="546" spans="1:3" ht="16.5" customHeight="1">
      <c r="A546" s="38">
        <v>1030449</v>
      </c>
      <c r="B546" s="55" t="s">
        <v>561</v>
      </c>
      <c r="C546" s="6">
        <f>SUM(C547:C549)</f>
        <v>932</v>
      </c>
    </row>
    <row r="547" spans="1:3" ht="16.5" customHeight="1">
      <c r="A547" s="38">
        <v>103044907</v>
      </c>
      <c r="B547" s="38" t="s">
        <v>484</v>
      </c>
      <c r="C547" s="6">
        <v>0</v>
      </c>
    </row>
    <row r="548" spans="1:3" ht="16.5" customHeight="1">
      <c r="A548" s="38">
        <v>103044908</v>
      </c>
      <c r="B548" s="38" t="s">
        <v>562</v>
      </c>
      <c r="C548" s="6">
        <v>932</v>
      </c>
    </row>
    <row r="549" spans="1:3" ht="16.5" customHeight="1">
      <c r="A549" s="38">
        <v>103044950</v>
      </c>
      <c r="B549" s="38" t="s">
        <v>563</v>
      </c>
      <c r="C549" s="6">
        <v>0</v>
      </c>
    </row>
    <row r="550" spans="1:3" ht="16.5" customHeight="1">
      <c r="A550" s="38">
        <v>1030450</v>
      </c>
      <c r="B550" s="55" t="s">
        <v>564</v>
      </c>
      <c r="C550" s="6">
        <f>SUM(C551:C553)</f>
        <v>3</v>
      </c>
    </row>
    <row r="551" spans="1:3" ht="16.5" customHeight="1">
      <c r="A551" s="38">
        <v>103045002</v>
      </c>
      <c r="B551" s="38" t="s">
        <v>565</v>
      </c>
      <c r="C551" s="6">
        <v>0</v>
      </c>
    </row>
    <row r="552" spans="1:3" ht="16.5" customHeight="1">
      <c r="A552" s="38">
        <v>103045004</v>
      </c>
      <c r="B552" s="38" t="s">
        <v>566</v>
      </c>
      <c r="C552" s="6">
        <v>0</v>
      </c>
    </row>
    <row r="553" spans="1:3" ht="16.5" customHeight="1">
      <c r="A553" s="38">
        <v>103045050</v>
      </c>
      <c r="B553" s="38" t="s">
        <v>567</v>
      </c>
      <c r="C553" s="6">
        <v>3</v>
      </c>
    </row>
    <row r="554" spans="1:3" ht="16.5" customHeight="1">
      <c r="A554" s="38">
        <v>1030451</v>
      </c>
      <c r="B554" s="55" t="s">
        <v>568</v>
      </c>
      <c r="C554" s="6">
        <f>SUM(C555:C558)</f>
        <v>0</v>
      </c>
    </row>
    <row r="555" spans="1:3" ht="16.5" customHeight="1">
      <c r="A555" s="38">
        <v>103045101</v>
      </c>
      <c r="B555" s="38" t="s">
        <v>569</v>
      </c>
      <c r="C555" s="6">
        <v>0</v>
      </c>
    </row>
    <row r="556" spans="1:3" ht="16.5" customHeight="1">
      <c r="A556" s="38">
        <v>103045102</v>
      </c>
      <c r="B556" s="38" t="s">
        <v>570</v>
      </c>
      <c r="C556" s="6">
        <v>0</v>
      </c>
    </row>
    <row r="557" spans="1:3" ht="16.5" customHeight="1">
      <c r="A557" s="38">
        <v>103045103</v>
      </c>
      <c r="B557" s="38" t="s">
        <v>571</v>
      </c>
      <c r="C557" s="6">
        <v>0</v>
      </c>
    </row>
    <row r="558" spans="1:3" ht="16.5" customHeight="1">
      <c r="A558" s="38">
        <v>103045150</v>
      </c>
      <c r="B558" s="38" t="s">
        <v>572</v>
      </c>
      <c r="C558" s="6">
        <v>0</v>
      </c>
    </row>
    <row r="559" spans="1:3" ht="16.5" customHeight="1">
      <c r="A559" s="38">
        <v>1030452</v>
      </c>
      <c r="B559" s="55" t="s">
        <v>573</v>
      </c>
      <c r="C559" s="6">
        <f>SUM(C560:C563)</f>
        <v>0</v>
      </c>
    </row>
    <row r="560" spans="1:3" ht="16.5" customHeight="1">
      <c r="A560" s="38">
        <v>103045201</v>
      </c>
      <c r="B560" s="38" t="s">
        <v>574</v>
      </c>
      <c r="C560" s="6">
        <v>0</v>
      </c>
    </row>
    <row r="561" spans="1:3" ht="16.5" customHeight="1">
      <c r="A561" s="38">
        <v>103045202</v>
      </c>
      <c r="B561" s="38" t="s">
        <v>575</v>
      </c>
      <c r="C561" s="6">
        <v>0</v>
      </c>
    </row>
    <row r="562" spans="1:3" ht="16.5" customHeight="1">
      <c r="A562" s="38">
        <v>103045203</v>
      </c>
      <c r="B562" s="38" t="s">
        <v>443</v>
      </c>
      <c r="C562" s="6">
        <v>0</v>
      </c>
    </row>
    <row r="563" spans="1:3" ht="16.5" customHeight="1">
      <c r="A563" s="38">
        <v>103045250</v>
      </c>
      <c r="B563" s="38" t="s">
        <v>576</v>
      </c>
      <c r="C563" s="6">
        <v>0</v>
      </c>
    </row>
    <row r="564" spans="1:3" ht="16.5" customHeight="1">
      <c r="A564" s="38">
        <v>1030455</v>
      </c>
      <c r="B564" s="55" t="s">
        <v>577</v>
      </c>
      <c r="C564" s="6">
        <f>SUM(C565:C566)</f>
        <v>0</v>
      </c>
    </row>
    <row r="565" spans="1:3" ht="16.5" customHeight="1">
      <c r="A565" s="38">
        <v>103045501</v>
      </c>
      <c r="B565" s="38" t="s">
        <v>578</v>
      </c>
      <c r="C565" s="6">
        <v>0</v>
      </c>
    </row>
    <row r="566" spans="1:3" ht="16.5" customHeight="1">
      <c r="A566" s="38">
        <v>103045550</v>
      </c>
      <c r="B566" s="38" t="s">
        <v>579</v>
      </c>
      <c r="C566" s="6">
        <v>0</v>
      </c>
    </row>
    <row r="567" spans="1:3" ht="16.5" customHeight="1">
      <c r="A567" s="38">
        <v>1030456</v>
      </c>
      <c r="B567" s="55" t="s">
        <v>580</v>
      </c>
      <c r="C567" s="6">
        <f>C568</f>
        <v>0</v>
      </c>
    </row>
    <row r="568" spans="1:3" ht="16.5" customHeight="1">
      <c r="A568" s="38">
        <v>103045650</v>
      </c>
      <c r="B568" s="38" t="s">
        <v>581</v>
      </c>
      <c r="C568" s="6">
        <v>0</v>
      </c>
    </row>
    <row r="569" spans="1:3" ht="16.5" customHeight="1">
      <c r="A569" s="38">
        <v>1030457</v>
      </c>
      <c r="B569" s="55" t="s">
        <v>582</v>
      </c>
      <c r="C569" s="6">
        <f>C570</f>
        <v>0</v>
      </c>
    </row>
    <row r="570" spans="1:3" ht="16.5" customHeight="1">
      <c r="A570" s="38">
        <v>103045750</v>
      </c>
      <c r="B570" s="38" t="s">
        <v>583</v>
      </c>
      <c r="C570" s="6">
        <v>0</v>
      </c>
    </row>
    <row r="571" spans="1:3" ht="16.5" customHeight="1">
      <c r="A571" s="38">
        <v>1030458</v>
      </c>
      <c r="B571" s="55" t="s">
        <v>584</v>
      </c>
      <c r="C571" s="6">
        <f>C572</f>
        <v>0</v>
      </c>
    </row>
    <row r="572" spans="1:3" ht="16.5" customHeight="1">
      <c r="A572" s="38">
        <v>103045850</v>
      </c>
      <c r="B572" s="38" t="s">
        <v>585</v>
      </c>
      <c r="C572" s="6">
        <v>0</v>
      </c>
    </row>
    <row r="573" spans="1:3" ht="16.5" customHeight="1">
      <c r="A573" s="38">
        <v>1030459</v>
      </c>
      <c r="B573" s="55" t="s">
        <v>586</v>
      </c>
      <c r="C573" s="6">
        <f>SUM(C574:C575)</f>
        <v>0</v>
      </c>
    </row>
    <row r="574" spans="1:3" ht="16.5" customHeight="1">
      <c r="A574" s="38">
        <v>103045901</v>
      </c>
      <c r="B574" s="38" t="s">
        <v>455</v>
      </c>
      <c r="C574" s="6">
        <v>0</v>
      </c>
    </row>
    <row r="575" spans="1:3" ht="16.5" customHeight="1">
      <c r="A575" s="38">
        <v>103045950</v>
      </c>
      <c r="B575" s="38" t="s">
        <v>587</v>
      </c>
      <c r="C575" s="6">
        <v>0</v>
      </c>
    </row>
    <row r="576" spans="1:3" ht="16.5" customHeight="1">
      <c r="A576" s="38">
        <v>1030461</v>
      </c>
      <c r="B576" s="55" t="s">
        <v>588</v>
      </c>
      <c r="C576" s="6">
        <f>SUM(C577:C578)</f>
        <v>0</v>
      </c>
    </row>
    <row r="577" spans="1:3" ht="16.5" customHeight="1">
      <c r="A577" s="38">
        <v>103046101</v>
      </c>
      <c r="B577" s="38" t="s">
        <v>443</v>
      </c>
      <c r="C577" s="6">
        <v>0</v>
      </c>
    </row>
    <row r="578" spans="1:3" ht="16.5" customHeight="1">
      <c r="A578" s="38">
        <v>103046150</v>
      </c>
      <c r="B578" s="38" t="s">
        <v>589</v>
      </c>
      <c r="C578" s="6">
        <v>0</v>
      </c>
    </row>
    <row r="579" spans="1:3" ht="16.5" customHeight="1">
      <c r="A579" s="38">
        <v>1030499</v>
      </c>
      <c r="B579" s="55" t="s">
        <v>590</v>
      </c>
      <c r="C579" s="6">
        <f>C580</f>
        <v>0</v>
      </c>
    </row>
    <row r="580" spans="1:3" ht="16.5" customHeight="1">
      <c r="A580" s="38">
        <v>103049950</v>
      </c>
      <c r="B580" s="38" t="s">
        <v>591</v>
      </c>
      <c r="C580" s="6">
        <v>0</v>
      </c>
    </row>
    <row r="581" spans="1:3" ht="16.5" customHeight="1">
      <c r="A581" s="38">
        <v>10305</v>
      </c>
      <c r="B581" s="55" t="s">
        <v>592</v>
      </c>
      <c r="C581" s="6">
        <f>SUM(C582,C604,C609:C610)</f>
        <v>2546</v>
      </c>
    </row>
    <row r="582" spans="1:3" ht="16.5" customHeight="1">
      <c r="A582" s="38">
        <v>1030501</v>
      </c>
      <c r="B582" s="55" t="s">
        <v>593</v>
      </c>
      <c r="C582" s="6">
        <f>SUM(C583:C603)</f>
        <v>2546</v>
      </c>
    </row>
    <row r="583" spans="1:3" ht="16.5" customHeight="1">
      <c r="A583" s="38">
        <v>103050101</v>
      </c>
      <c r="B583" s="38" t="s">
        <v>594</v>
      </c>
      <c r="C583" s="6">
        <v>50</v>
      </c>
    </row>
    <row r="584" spans="1:3" ht="16.5" customHeight="1">
      <c r="A584" s="38">
        <v>103050102</v>
      </c>
      <c r="B584" s="38" t="s">
        <v>595</v>
      </c>
      <c r="C584" s="6">
        <v>0</v>
      </c>
    </row>
    <row r="585" spans="1:3" ht="16.5" customHeight="1">
      <c r="A585" s="38">
        <v>103050103</v>
      </c>
      <c r="B585" s="38" t="s">
        <v>596</v>
      </c>
      <c r="C585" s="6">
        <v>207</v>
      </c>
    </row>
    <row r="586" spans="1:3" ht="16.5" customHeight="1">
      <c r="A586" s="38">
        <v>103050105</v>
      </c>
      <c r="B586" s="38" t="s">
        <v>597</v>
      </c>
      <c r="C586" s="6">
        <v>0</v>
      </c>
    </row>
    <row r="587" spans="1:3" ht="16.5" customHeight="1">
      <c r="A587" s="38">
        <v>103050107</v>
      </c>
      <c r="B587" s="38" t="s">
        <v>598</v>
      </c>
      <c r="C587" s="6">
        <v>0</v>
      </c>
    </row>
    <row r="588" spans="1:3" ht="16.5" customHeight="1">
      <c r="A588" s="38">
        <v>103050108</v>
      </c>
      <c r="B588" s="38" t="s">
        <v>599</v>
      </c>
      <c r="C588" s="6">
        <v>0</v>
      </c>
    </row>
    <row r="589" spans="1:3" ht="16.5" customHeight="1">
      <c r="A589" s="38">
        <v>103050109</v>
      </c>
      <c r="B589" s="38" t="s">
        <v>600</v>
      </c>
      <c r="C589" s="6">
        <v>0</v>
      </c>
    </row>
    <row r="590" spans="1:3" ht="16.5" customHeight="1">
      <c r="A590" s="38">
        <v>103050110</v>
      </c>
      <c r="B590" s="38" t="s">
        <v>601</v>
      </c>
      <c r="C590" s="6">
        <v>9</v>
      </c>
    </row>
    <row r="591" spans="1:3" ht="16.5" customHeight="1">
      <c r="A591" s="38">
        <v>103050111</v>
      </c>
      <c r="B591" s="38" t="s">
        <v>602</v>
      </c>
      <c r="C591" s="6">
        <v>0</v>
      </c>
    </row>
    <row r="592" spans="1:3" ht="16.5" customHeight="1">
      <c r="A592" s="38">
        <v>103050112</v>
      </c>
      <c r="B592" s="38" t="s">
        <v>603</v>
      </c>
      <c r="C592" s="6">
        <v>0</v>
      </c>
    </row>
    <row r="593" spans="1:3" ht="16.5" customHeight="1">
      <c r="A593" s="38">
        <v>103050113</v>
      </c>
      <c r="B593" s="38" t="s">
        <v>604</v>
      </c>
      <c r="C593" s="6">
        <v>0</v>
      </c>
    </row>
    <row r="594" spans="1:3" ht="16.5" customHeight="1">
      <c r="A594" s="38">
        <v>103050114</v>
      </c>
      <c r="B594" s="38" t="s">
        <v>605</v>
      </c>
      <c r="C594" s="6">
        <v>9</v>
      </c>
    </row>
    <row r="595" spans="1:3" ht="16.5" customHeight="1">
      <c r="A595" s="38">
        <v>103050115</v>
      </c>
      <c r="B595" s="38" t="s">
        <v>606</v>
      </c>
      <c r="C595" s="6">
        <v>0</v>
      </c>
    </row>
    <row r="596" spans="1:3" ht="16.5" customHeight="1">
      <c r="A596" s="38">
        <v>103050116</v>
      </c>
      <c r="B596" s="38" t="s">
        <v>607</v>
      </c>
      <c r="C596" s="6">
        <v>0</v>
      </c>
    </row>
    <row r="597" spans="1:3" ht="16.5" customHeight="1">
      <c r="A597" s="38">
        <v>103050117</v>
      </c>
      <c r="B597" s="38" t="s">
        <v>608</v>
      </c>
      <c r="C597" s="6">
        <v>0</v>
      </c>
    </row>
    <row r="598" spans="1:3" ht="16.5" customHeight="1">
      <c r="A598" s="38">
        <v>103050119</v>
      </c>
      <c r="B598" s="38" t="s">
        <v>609</v>
      </c>
      <c r="C598" s="6">
        <v>0</v>
      </c>
    </row>
    <row r="599" spans="1:3" ht="16.5" customHeight="1">
      <c r="A599" s="38">
        <v>103050120</v>
      </c>
      <c r="B599" s="38" t="s">
        <v>610</v>
      </c>
      <c r="C599" s="6">
        <v>0</v>
      </c>
    </row>
    <row r="600" spans="1:3" ht="16.5" customHeight="1">
      <c r="A600" s="38">
        <v>103050121</v>
      </c>
      <c r="B600" s="38" t="s">
        <v>611</v>
      </c>
      <c r="C600" s="6">
        <v>0</v>
      </c>
    </row>
    <row r="601" spans="1:3" ht="16.5" customHeight="1">
      <c r="A601" s="38">
        <v>103050122</v>
      </c>
      <c r="B601" s="38" t="s">
        <v>612</v>
      </c>
      <c r="C601" s="6">
        <v>0</v>
      </c>
    </row>
    <row r="602" spans="1:3" ht="16.5" customHeight="1">
      <c r="A602" s="38">
        <v>103050123</v>
      </c>
      <c r="B602" s="38" t="s">
        <v>613</v>
      </c>
      <c r="C602" s="6">
        <v>62</v>
      </c>
    </row>
    <row r="603" spans="1:3" ht="16.5" customHeight="1">
      <c r="A603" s="38">
        <v>103050199</v>
      </c>
      <c r="B603" s="38" t="s">
        <v>614</v>
      </c>
      <c r="C603" s="6">
        <v>2209</v>
      </c>
    </row>
    <row r="604" spans="1:3" ht="16.5" customHeight="1">
      <c r="A604" s="38">
        <v>1030502</v>
      </c>
      <c r="B604" s="55" t="s">
        <v>615</v>
      </c>
      <c r="C604" s="6">
        <f>SUM(C605:C608)</f>
        <v>0</v>
      </c>
    </row>
    <row r="605" spans="1:3" ht="16.5" customHeight="1">
      <c r="A605" s="38">
        <v>103050201</v>
      </c>
      <c r="B605" s="38" t="s">
        <v>616</v>
      </c>
      <c r="C605" s="6">
        <v>0</v>
      </c>
    </row>
    <row r="606" spans="1:3" ht="16.5" customHeight="1">
      <c r="A606" s="38">
        <v>103050202</v>
      </c>
      <c r="B606" s="38" t="s">
        <v>617</v>
      </c>
      <c r="C606" s="6">
        <v>0</v>
      </c>
    </row>
    <row r="607" spans="1:3" ht="16.5" customHeight="1">
      <c r="A607" s="38">
        <v>103050203</v>
      </c>
      <c r="B607" s="38" t="s">
        <v>618</v>
      </c>
      <c r="C607" s="6">
        <v>0</v>
      </c>
    </row>
    <row r="608" spans="1:3" ht="16.5" customHeight="1">
      <c r="A608" s="38">
        <v>103050299</v>
      </c>
      <c r="B608" s="38" t="s">
        <v>619</v>
      </c>
      <c r="C608" s="6">
        <v>0</v>
      </c>
    </row>
    <row r="609" spans="1:3" ht="16.5" customHeight="1">
      <c r="A609" s="38">
        <v>1030503</v>
      </c>
      <c r="B609" s="55" t="s">
        <v>620</v>
      </c>
      <c r="C609" s="6">
        <v>0</v>
      </c>
    </row>
    <row r="610" spans="1:3" ht="16.5" customHeight="1">
      <c r="A610" s="38">
        <v>1030509</v>
      </c>
      <c r="B610" s="55" t="s">
        <v>621</v>
      </c>
      <c r="C610" s="6">
        <v>0</v>
      </c>
    </row>
    <row r="611" spans="1:3" ht="16.5" customHeight="1">
      <c r="A611" s="38">
        <v>10306</v>
      </c>
      <c r="B611" s="55" t="s">
        <v>622</v>
      </c>
      <c r="C611" s="6">
        <f>SUM(C612,C616,C619,C621,C623,C624,C628,C629)</f>
        <v>0</v>
      </c>
    </row>
    <row r="612" spans="1:3" ht="16.5" customHeight="1">
      <c r="A612" s="38">
        <v>1030601</v>
      </c>
      <c r="B612" s="55" t="s">
        <v>623</v>
      </c>
      <c r="C612" s="6">
        <f>SUM(C613:C615)</f>
        <v>0</v>
      </c>
    </row>
    <row r="613" spans="1:3" ht="16.5" customHeight="1">
      <c r="A613" s="38">
        <v>103060101</v>
      </c>
      <c r="B613" s="38" t="s">
        <v>624</v>
      </c>
      <c r="C613" s="6">
        <v>0</v>
      </c>
    </row>
    <row r="614" spans="1:3" ht="16.5" customHeight="1">
      <c r="A614" s="38">
        <v>103060102</v>
      </c>
      <c r="B614" s="38" t="s">
        <v>625</v>
      </c>
      <c r="C614" s="6">
        <v>0</v>
      </c>
    </row>
    <row r="615" spans="1:3" ht="16.5" customHeight="1">
      <c r="A615" s="38">
        <v>103060199</v>
      </c>
      <c r="B615" s="38" t="s">
        <v>626</v>
      </c>
      <c r="C615" s="6">
        <v>0</v>
      </c>
    </row>
    <row r="616" spans="1:3" ht="16.5" customHeight="1">
      <c r="A616" s="38">
        <v>1030602</v>
      </c>
      <c r="B616" s="55" t="s">
        <v>627</v>
      </c>
      <c r="C616" s="6">
        <f>SUM(C617:C618)</f>
        <v>0</v>
      </c>
    </row>
    <row r="617" spans="1:3" ht="16.5" customHeight="1">
      <c r="A617" s="38">
        <v>103060201</v>
      </c>
      <c r="B617" s="38" t="s">
        <v>628</v>
      </c>
      <c r="C617" s="6">
        <v>0</v>
      </c>
    </row>
    <row r="618" spans="1:3" ht="16.5" customHeight="1">
      <c r="A618" s="38">
        <v>103060299</v>
      </c>
      <c r="B618" s="38" t="s">
        <v>629</v>
      </c>
      <c r="C618" s="6">
        <v>0</v>
      </c>
    </row>
    <row r="619" spans="1:3" ht="16.5" customHeight="1">
      <c r="A619" s="38">
        <v>1030603</v>
      </c>
      <c r="B619" s="55" t="s">
        <v>630</v>
      </c>
      <c r="C619" s="6">
        <f>C620</f>
        <v>0</v>
      </c>
    </row>
    <row r="620" spans="1:3" ht="16.5" customHeight="1">
      <c r="A620" s="38">
        <v>103060399</v>
      </c>
      <c r="B620" s="38" t="s">
        <v>631</v>
      </c>
      <c r="C620" s="6">
        <v>0</v>
      </c>
    </row>
    <row r="621" spans="1:3" ht="16.5" customHeight="1">
      <c r="A621" s="38">
        <v>1030604</v>
      </c>
      <c r="B621" s="55" t="s">
        <v>632</v>
      </c>
      <c r="C621" s="6">
        <f>C622</f>
        <v>0</v>
      </c>
    </row>
    <row r="622" spans="1:3" ht="16.5" customHeight="1">
      <c r="A622" s="38">
        <v>103060499</v>
      </c>
      <c r="B622" s="38" t="s">
        <v>633</v>
      </c>
      <c r="C622" s="6">
        <v>0</v>
      </c>
    </row>
    <row r="623" spans="1:3" ht="16.5" customHeight="1">
      <c r="A623" s="38">
        <v>1030605</v>
      </c>
      <c r="B623" s="55" t="s">
        <v>634</v>
      </c>
      <c r="C623" s="6">
        <v>0</v>
      </c>
    </row>
    <row r="624" spans="1:3" ht="16.5" customHeight="1">
      <c r="A624" s="38">
        <v>1030606</v>
      </c>
      <c r="B624" s="55" t="s">
        <v>635</v>
      </c>
      <c r="C624" s="6">
        <f>SUM(C625:C627)</f>
        <v>0</v>
      </c>
    </row>
    <row r="625" spans="1:3" ht="16.5" customHeight="1">
      <c r="A625" s="38">
        <v>103060601</v>
      </c>
      <c r="B625" s="38" t="s">
        <v>636</v>
      </c>
      <c r="C625" s="6">
        <v>0</v>
      </c>
    </row>
    <row r="626" spans="1:3" ht="16.5" customHeight="1">
      <c r="A626" s="38">
        <v>103060602</v>
      </c>
      <c r="B626" s="38" t="s">
        <v>637</v>
      </c>
      <c r="C626" s="6">
        <v>0</v>
      </c>
    </row>
    <row r="627" spans="1:3" ht="16.5" customHeight="1">
      <c r="A627" s="38">
        <v>103060699</v>
      </c>
      <c r="B627" s="38" t="s">
        <v>638</v>
      </c>
      <c r="C627" s="6">
        <v>0</v>
      </c>
    </row>
    <row r="628" spans="1:3" ht="16.5" customHeight="1">
      <c r="A628" s="38">
        <v>1030607</v>
      </c>
      <c r="B628" s="55" t="s">
        <v>639</v>
      </c>
      <c r="C628" s="6">
        <v>0</v>
      </c>
    </row>
    <row r="629" spans="1:3" ht="16.5" customHeight="1">
      <c r="A629" s="38">
        <v>1030699</v>
      </c>
      <c r="B629" s="55" t="s">
        <v>640</v>
      </c>
      <c r="C629" s="6">
        <v>0</v>
      </c>
    </row>
    <row r="630" spans="1:3" ht="16.5" customHeight="1">
      <c r="A630" s="38">
        <v>10307</v>
      </c>
      <c r="B630" s="55" t="s">
        <v>641</v>
      </c>
      <c r="C630" s="6">
        <f>SUM(C631,C634,C641:C643,C648,C654:C655,C658,C659,C662:C665,C670:C674,C677:C678)</f>
        <v>43098</v>
      </c>
    </row>
    <row r="631" spans="1:3" ht="16.5" customHeight="1">
      <c r="A631" s="38">
        <v>1030701</v>
      </c>
      <c r="B631" s="55" t="s">
        <v>642</v>
      </c>
      <c r="C631" s="6">
        <f>SUM(C632:C633)</f>
        <v>0</v>
      </c>
    </row>
    <row r="632" spans="1:3" ht="16.5" customHeight="1">
      <c r="A632" s="38">
        <v>103070101</v>
      </c>
      <c r="B632" s="38" t="s">
        <v>643</v>
      </c>
      <c r="C632" s="6">
        <v>0</v>
      </c>
    </row>
    <row r="633" spans="1:3" ht="16.5" customHeight="1">
      <c r="A633" s="38">
        <v>103070102</v>
      </c>
      <c r="B633" s="38" t="s">
        <v>644</v>
      </c>
      <c r="C633" s="6">
        <v>0</v>
      </c>
    </row>
    <row r="634" spans="1:3" ht="16.5" customHeight="1">
      <c r="A634" s="38">
        <v>1030702</v>
      </c>
      <c r="B634" s="55" t="s">
        <v>645</v>
      </c>
      <c r="C634" s="6">
        <f>SUM(C635:C640)</f>
        <v>0</v>
      </c>
    </row>
    <row r="635" spans="1:3" ht="16.5" customHeight="1">
      <c r="A635" s="38">
        <v>103070201</v>
      </c>
      <c r="B635" s="38" t="s">
        <v>646</v>
      </c>
      <c r="C635" s="6">
        <v>0</v>
      </c>
    </row>
    <row r="636" spans="1:3" ht="16.5" customHeight="1">
      <c r="A636" s="38">
        <v>103070202</v>
      </c>
      <c r="B636" s="38" t="s">
        <v>647</v>
      </c>
      <c r="C636" s="6">
        <v>0</v>
      </c>
    </row>
    <row r="637" spans="1:3" ht="16.5" customHeight="1">
      <c r="A637" s="38">
        <v>103070203</v>
      </c>
      <c r="B637" s="38" t="s">
        <v>648</v>
      </c>
      <c r="C637" s="6">
        <v>0</v>
      </c>
    </row>
    <row r="638" spans="1:3" ht="16.5" customHeight="1">
      <c r="A638" s="38">
        <v>103070204</v>
      </c>
      <c r="B638" s="38" t="s">
        <v>649</v>
      </c>
      <c r="C638" s="6">
        <v>0</v>
      </c>
    </row>
    <row r="639" spans="1:3" ht="16.5" customHeight="1">
      <c r="A639" s="38">
        <v>103070205</v>
      </c>
      <c r="B639" s="38" t="s">
        <v>650</v>
      </c>
      <c r="C639" s="6">
        <v>0</v>
      </c>
    </row>
    <row r="640" spans="1:3" ht="16.5" customHeight="1">
      <c r="A640" s="38">
        <v>103070206</v>
      </c>
      <c r="B640" s="38" t="s">
        <v>651</v>
      </c>
      <c r="C640" s="6">
        <v>0</v>
      </c>
    </row>
    <row r="641" spans="1:3" ht="16.5" customHeight="1">
      <c r="A641" s="38">
        <v>1030703</v>
      </c>
      <c r="B641" s="55" t="s">
        <v>652</v>
      </c>
      <c r="C641" s="6">
        <v>0</v>
      </c>
    </row>
    <row r="642" spans="1:3" ht="16.5" customHeight="1">
      <c r="A642" s="38">
        <v>1030704</v>
      </c>
      <c r="B642" s="55" t="s">
        <v>653</v>
      </c>
      <c r="C642" s="6">
        <v>0</v>
      </c>
    </row>
    <row r="643" spans="1:3" ht="16.5" customHeight="1">
      <c r="A643" s="38">
        <v>1030705</v>
      </c>
      <c r="B643" s="55" t="s">
        <v>654</v>
      </c>
      <c r="C643" s="6">
        <f>SUM(C644:C647)</f>
        <v>204</v>
      </c>
    </row>
    <row r="644" spans="1:3" ht="16.5" customHeight="1">
      <c r="A644" s="38">
        <v>103070501</v>
      </c>
      <c r="B644" s="38" t="s">
        <v>655</v>
      </c>
      <c r="C644" s="6">
        <v>80</v>
      </c>
    </row>
    <row r="645" spans="1:3" ht="16.5" customHeight="1">
      <c r="A645" s="38">
        <v>103070502</v>
      </c>
      <c r="B645" s="38" t="s">
        <v>656</v>
      </c>
      <c r="C645" s="6">
        <v>62</v>
      </c>
    </row>
    <row r="646" spans="1:3" ht="16.5" customHeight="1">
      <c r="A646" s="38">
        <v>103070503</v>
      </c>
      <c r="B646" s="38" t="s">
        <v>657</v>
      </c>
      <c r="C646" s="6">
        <v>0</v>
      </c>
    </row>
    <row r="647" spans="1:3" ht="16.5" customHeight="1">
      <c r="A647" s="38">
        <v>103070599</v>
      </c>
      <c r="B647" s="38" t="s">
        <v>658</v>
      </c>
      <c r="C647" s="6">
        <v>62</v>
      </c>
    </row>
    <row r="648" spans="1:3" ht="16.5" customHeight="1">
      <c r="A648" s="38">
        <v>1030706</v>
      </c>
      <c r="B648" s="55" t="s">
        <v>659</v>
      </c>
      <c r="C648" s="6">
        <f>SUM(C649:C653)</f>
        <v>41557</v>
      </c>
    </row>
    <row r="649" spans="1:3" ht="16.5" customHeight="1">
      <c r="A649" s="38">
        <v>103070601</v>
      </c>
      <c r="B649" s="38" t="s">
        <v>660</v>
      </c>
      <c r="C649" s="6">
        <v>231</v>
      </c>
    </row>
    <row r="650" spans="1:3" ht="16.5" customHeight="1">
      <c r="A650" s="38">
        <v>103070602</v>
      </c>
      <c r="B650" s="38" t="s">
        <v>661</v>
      </c>
      <c r="C650" s="6">
        <v>46</v>
      </c>
    </row>
    <row r="651" spans="1:3" ht="16.5" customHeight="1">
      <c r="A651" s="38">
        <v>103070603</v>
      </c>
      <c r="B651" s="38" t="s">
        <v>662</v>
      </c>
      <c r="C651" s="6">
        <v>0</v>
      </c>
    </row>
    <row r="652" spans="1:3" ht="16.5" customHeight="1">
      <c r="A652" s="38">
        <v>103070604</v>
      </c>
      <c r="B652" s="38" t="s">
        <v>663</v>
      </c>
      <c r="C652" s="6">
        <v>25</v>
      </c>
    </row>
    <row r="653" spans="1:3" ht="16.5" customHeight="1">
      <c r="A653" s="38">
        <v>103070699</v>
      </c>
      <c r="B653" s="38" t="s">
        <v>664</v>
      </c>
      <c r="C653" s="6">
        <v>41255</v>
      </c>
    </row>
    <row r="654" spans="1:3" ht="16.5" customHeight="1">
      <c r="A654" s="38">
        <v>1030707</v>
      </c>
      <c r="B654" s="55" t="s">
        <v>665</v>
      </c>
      <c r="C654" s="6">
        <v>0</v>
      </c>
    </row>
    <row r="655" spans="1:3" ht="16.5" customHeight="1">
      <c r="A655" s="38">
        <v>1030708</v>
      </c>
      <c r="B655" s="55" t="s">
        <v>666</v>
      </c>
      <c r="C655" s="6">
        <f>SUM(C656:C657)</f>
        <v>0</v>
      </c>
    </row>
    <row r="656" spans="1:3" ht="16.5" customHeight="1">
      <c r="A656" s="38">
        <v>103070801</v>
      </c>
      <c r="B656" s="38" t="s">
        <v>667</v>
      </c>
      <c r="C656" s="6">
        <v>0</v>
      </c>
    </row>
    <row r="657" spans="1:3" ht="16.5" customHeight="1">
      <c r="A657" s="38">
        <v>103070802</v>
      </c>
      <c r="B657" s="38" t="s">
        <v>668</v>
      </c>
      <c r="C657" s="6">
        <v>0</v>
      </c>
    </row>
    <row r="658" spans="1:3" ht="16.5" customHeight="1">
      <c r="A658" s="38">
        <v>1030709</v>
      </c>
      <c r="B658" s="55" t="s">
        <v>669</v>
      </c>
      <c r="C658" s="6">
        <v>0</v>
      </c>
    </row>
    <row r="659" spans="1:3" ht="16.5" customHeight="1">
      <c r="A659" s="38">
        <v>1030710</v>
      </c>
      <c r="B659" s="55" t="s">
        <v>670</v>
      </c>
      <c r="C659" s="6">
        <f>C660+C661</f>
        <v>0</v>
      </c>
    </row>
    <row r="660" spans="1:3" ht="16.5" customHeight="1">
      <c r="A660" s="38">
        <v>103071001</v>
      </c>
      <c r="B660" s="38" t="s">
        <v>671</v>
      </c>
      <c r="C660" s="6">
        <v>0</v>
      </c>
    </row>
    <row r="661" spans="1:3" ht="16.5" customHeight="1">
      <c r="A661" s="38">
        <v>103071002</v>
      </c>
      <c r="B661" s="38" t="s">
        <v>672</v>
      </c>
      <c r="C661" s="6">
        <v>0</v>
      </c>
    </row>
    <row r="662" spans="1:3" ht="16.5" customHeight="1">
      <c r="A662" s="38">
        <v>1030711</v>
      </c>
      <c r="B662" s="55" t="s">
        <v>673</v>
      </c>
      <c r="C662" s="6">
        <v>0</v>
      </c>
    </row>
    <row r="663" spans="1:3" ht="16.5" customHeight="1">
      <c r="A663" s="38">
        <v>1030712</v>
      </c>
      <c r="B663" s="55" t="s">
        <v>674</v>
      </c>
      <c r="C663" s="6">
        <v>0</v>
      </c>
    </row>
    <row r="664" spans="1:3" ht="16.5" customHeight="1">
      <c r="A664" s="38">
        <v>1030713</v>
      </c>
      <c r="B664" s="55" t="s">
        <v>675</v>
      </c>
      <c r="C664" s="6">
        <v>0</v>
      </c>
    </row>
    <row r="665" spans="1:3" ht="16.5" customHeight="1">
      <c r="A665" s="38">
        <v>1030714</v>
      </c>
      <c r="B665" s="55" t="s">
        <v>676</v>
      </c>
      <c r="C665" s="6">
        <f>SUM(C666:C669)</f>
        <v>0</v>
      </c>
    </row>
    <row r="666" spans="1:3" ht="16.5" customHeight="1">
      <c r="A666" s="38">
        <v>103071401</v>
      </c>
      <c r="B666" s="38" t="s">
        <v>677</v>
      </c>
      <c r="C666" s="6">
        <v>0</v>
      </c>
    </row>
    <row r="667" spans="1:3" ht="16.5" customHeight="1">
      <c r="A667" s="38">
        <v>103071402</v>
      </c>
      <c r="B667" s="38" t="s">
        <v>678</v>
      </c>
      <c r="C667" s="6">
        <v>0</v>
      </c>
    </row>
    <row r="668" spans="1:3" ht="16.5" customHeight="1">
      <c r="A668" s="38">
        <v>103071404</v>
      </c>
      <c r="B668" s="38" t="s">
        <v>679</v>
      </c>
      <c r="C668" s="6">
        <v>0</v>
      </c>
    </row>
    <row r="669" spans="1:3" ht="16.5" customHeight="1">
      <c r="A669" s="38">
        <v>103071405</v>
      </c>
      <c r="B669" s="38" t="s">
        <v>680</v>
      </c>
      <c r="C669" s="6">
        <v>0</v>
      </c>
    </row>
    <row r="670" spans="1:3" ht="16.5" customHeight="1">
      <c r="A670" s="38">
        <v>1030715</v>
      </c>
      <c r="B670" s="55" t="s">
        <v>681</v>
      </c>
      <c r="C670" s="6">
        <v>0</v>
      </c>
    </row>
    <row r="671" spans="1:3" ht="16.5" customHeight="1">
      <c r="A671" s="38">
        <v>1030716</v>
      </c>
      <c r="B671" s="55" t="s">
        <v>682</v>
      </c>
      <c r="C671" s="6">
        <v>0</v>
      </c>
    </row>
    <row r="672" spans="1:3" ht="16.5" customHeight="1">
      <c r="A672" s="38">
        <v>1030717</v>
      </c>
      <c r="B672" s="55" t="s">
        <v>683</v>
      </c>
      <c r="C672" s="6">
        <v>0</v>
      </c>
    </row>
    <row r="673" spans="1:3" ht="16.5" customHeight="1">
      <c r="A673" s="38">
        <v>1030718</v>
      </c>
      <c r="B673" s="55" t="s">
        <v>684</v>
      </c>
      <c r="C673" s="6">
        <v>0</v>
      </c>
    </row>
    <row r="674" spans="1:3" ht="16.5" customHeight="1">
      <c r="A674" s="38">
        <v>1030719</v>
      </c>
      <c r="B674" s="55" t="s">
        <v>685</v>
      </c>
      <c r="C674" s="6">
        <f>C675+C676</f>
        <v>1337</v>
      </c>
    </row>
    <row r="675" spans="1:3" ht="16.5" customHeight="1">
      <c r="A675" s="38">
        <v>103071901</v>
      </c>
      <c r="B675" s="38" t="s">
        <v>686</v>
      </c>
      <c r="C675" s="6">
        <v>0</v>
      </c>
    </row>
    <row r="676" spans="1:3" ht="16.5" customHeight="1">
      <c r="A676" s="38">
        <v>103071999</v>
      </c>
      <c r="B676" s="38" t="s">
        <v>687</v>
      </c>
      <c r="C676" s="6">
        <v>1337</v>
      </c>
    </row>
    <row r="677" spans="1:3" ht="16.5" customHeight="1">
      <c r="A677" s="38">
        <v>1030720</v>
      </c>
      <c r="B677" s="55" t="s">
        <v>688</v>
      </c>
      <c r="C677" s="6">
        <v>0</v>
      </c>
    </row>
    <row r="678" spans="1:3" ht="16.5" customHeight="1">
      <c r="A678" s="38">
        <v>1030799</v>
      </c>
      <c r="B678" s="55" t="s">
        <v>689</v>
      </c>
      <c r="C678" s="6">
        <v>0</v>
      </c>
    </row>
    <row r="679" spans="1:3" ht="16.5" customHeight="1">
      <c r="A679" s="38">
        <v>10308</v>
      </c>
      <c r="B679" s="55" t="s">
        <v>690</v>
      </c>
      <c r="C679" s="6">
        <f>C680+C681</f>
        <v>0</v>
      </c>
    </row>
    <row r="680" spans="1:3" ht="16.5" customHeight="1">
      <c r="A680" s="38">
        <v>1030801</v>
      </c>
      <c r="B680" s="55" t="s">
        <v>691</v>
      </c>
      <c r="C680" s="6">
        <v>0</v>
      </c>
    </row>
    <row r="681" spans="1:3" ht="16.5" customHeight="1">
      <c r="A681" s="38">
        <v>1030802</v>
      </c>
      <c r="B681" s="55" t="s">
        <v>692</v>
      </c>
      <c r="C681" s="6">
        <v>0</v>
      </c>
    </row>
    <row r="682" spans="1:3" ht="16.5" customHeight="1">
      <c r="A682" s="38">
        <v>10309</v>
      </c>
      <c r="B682" s="55" t="s">
        <v>693</v>
      </c>
      <c r="C682" s="6">
        <f>SUM(C683:C687)</f>
        <v>5</v>
      </c>
    </row>
    <row r="683" spans="1:3" ht="16.5" customHeight="1">
      <c r="A683" s="38">
        <v>1030901</v>
      </c>
      <c r="B683" s="55" t="s">
        <v>694</v>
      </c>
      <c r="C683" s="6">
        <v>0</v>
      </c>
    </row>
    <row r="684" spans="1:3" ht="16.5" customHeight="1">
      <c r="A684" s="38">
        <v>1030902</v>
      </c>
      <c r="B684" s="55" t="s">
        <v>695</v>
      </c>
      <c r="C684" s="6">
        <v>0</v>
      </c>
    </row>
    <row r="685" spans="1:3" ht="16.5" customHeight="1">
      <c r="A685" s="38">
        <v>1030903</v>
      </c>
      <c r="B685" s="55" t="s">
        <v>696</v>
      </c>
      <c r="C685" s="6">
        <v>5</v>
      </c>
    </row>
    <row r="686" spans="1:3" ht="16.5" customHeight="1">
      <c r="A686" s="38">
        <v>1030904</v>
      </c>
      <c r="B686" s="55" t="s">
        <v>697</v>
      </c>
      <c r="C686" s="6">
        <v>0</v>
      </c>
    </row>
    <row r="687" spans="1:3" ht="16.5" customHeight="1">
      <c r="A687" s="38">
        <v>1030999</v>
      </c>
      <c r="B687" s="55" t="s">
        <v>698</v>
      </c>
      <c r="C687" s="6">
        <v>0</v>
      </c>
    </row>
    <row r="688" spans="1:3" ht="16.5" customHeight="1">
      <c r="A688" s="38">
        <v>10399</v>
      </c>
      <c r="B688" s="55" t="s">
        <v>699</v>
      </c>
      <c r="C688" s="6">
        <f>SUM(C689:C695)</f>
        <v>2720</v>
      </c>
    </row>
    <row r="689" spans="1:3" ht="16.5" customHeight="1">
      <c r="A689" s="38">
        <v>1039904</v>
      </c>
      <c r="B689" s="55" t="s">
        <v>700</v>
      </c>
      <c r="C689" s="6">
        <v>0</v>
      </c>
    </row>
    <row r="690" spans="1:3" ht="16.5" customHeight="1">
      <c r="A690" s="38">
        <v>1039907</v>
      </c>
      <c r="B690" s="55" t="s">
        <v>701</v>
      </c>
      <c r="C690" s="6">
        <v>0</v>
      </c>
    </row>
    <row r="691" spans="1:3" ht="16.5" customHeight="1">
      <c r="A691" s="38">
        <v>1039908</v>
      </c>
      <c r="B691" s="55" t="s">
        <v>702</v>
      </c>
      <c r="C691" s="6">
        <v>0</v>
      </c>
    </row>
    <row r="692" spans="1:3" ht="16.5" customHeight="1">
      <c r="A692" s="38">
        <v>1039912</v>
      </c>
      <c r="B692" s="55" t="s">
        <v>703</v>
      </c>
      <c r="C692" s="6">
        <v>0</v>
      </c>
    </row>
    <row r="693" spans="1:3" ht="16.5" customHeight="1">
      <c r="A693" s="38">
        <v>1039913</v>
      </c>
      <c r="B693" s="55" t="s">
        <v>704</v>
      </c>
      <c r="C693" s="6">
        <v>0</v>
      </c>
    </row>
    <row r="694" spans="1:3" ht="16.5" customHeight="1">
      <c r="A694" s="38">
        <v>1039914</v>
      </c>
      <c r="B694" s="55" t="s">
        <v>705</v>
      </c>
      <c r="C694" s="6">
        <v>0</v>
      </c>
    </row>
    <row r="695" spans="1:3" ht="16.5" customHeight="1">
      <c r="A695" s="38">
        <v>1039999</v>
      </c>
      <c r="B695" s="55" t="s">
        <v>706</v>
      </c>
      <c r="C695" s="6">
        <v>2720</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51"/>
  <sheetViews>
    <sheetView showGridLines="0" showZeros="0" tabSelected="1" workbookViewId="0" topLeftCell="A1">
      <selection activeCell="B1343" sqref="A1:C135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 t="s">
        <v>707</v>
      </c>
      <c r="B1" s="1"/>
      <c r="C1" s="1"/>
    </row>
    <row r="2" spans="1:3" ht="16.5" customHeight="1">
      <c r="A2" s="2" t="s">
        <v>7</v>
      </c>
      <c r="B2" s="2"/>
      <c r="C2" s="2"/>
    </row>
    <row r="3" spans="1:3" ht="16.5" customHeight="1">
      <c r="A3" s="2" t="s">
        <v>708</v>
      </c>
      <c r="B3" s="2"/>
      <c r="C3" s="2"/>
    </row>
    <row r="4" spans="1:3" ht="17.25" customHeight="1">
      <c r="A4" s="3" t="s">
        <v>47</v>
      </c>
      <c r="B4" s="3" t="s">
        <v>48</v>
      </c>
      <c r="C4" s="3" t="s">
        <v>49</v>
      </c>
    </row>
    <row r="5" spans="1:3" ht="16.5" customHeight="1">
      <c r="A5" s="38"/>
      <c r="B5" s="3" t="s">
        <v>709</v>
      </c>
      <c r="C5" s="6">
        <f>SUM(C6,C250,C290,C309,C400,C454,C508,C565,C686,C758,C836,C859,C970,C1034,C1101,C1121,C1151,C1161,C1206,C1226,C1280,C1337,C1340,C1348)</f>
        <v>500320</v>
      </c>
    </row>
    <row r="6" spans="1:3" ht="16.5" customHeight="1">
      <c r="A6" s="38">
        <v>201</v>
      </c>
      <c r="B6" s="55" t="s">
        <v>710</v>
      </c>
      <c r="C6" s="6">
        <f>SUM(C7+C19+C28+C39+C50+C61+C72+C84+C93+C106+C116+C125+C136+C149+C156+C164+C170+C177+C184+C191+C198+C205+C213+C219+C225+C232+C247)</f>
        <v>48409</v>
      </c>
    </row>
    <row r="7" spans="1:3" ht="16.5" customHeight="1">
      <c r="A7" s="38">
        <v>20101</v>
      </c>
      <c r="B7" s="55" t="s">
        <v>711</v>
      </c>
      <c r="C7" s="6">
        <f>SUM(C8:C18)</f>
        <v>444</v>
      </c>
    </row>
    <row r="8" spans="1:3" ht="16.5" customHeight="1">
      <c r="A8" s="38">
        <v>2010101</v>
      </c>
      <c r="B8" s="38" t="s">
        <v>712</v>
      </c>
      <c r="C8" s="6">
        <v>350</v>
      </c>
    </row>
    <row r="9" spans="1:3" ht="16.5" customHeight="1">
      <c r="A9" s="38">
        <v>2010102</v>
      </c>
      <c r="B9" s="38" t="s">
        <v>713</v>
      </c>
      <c r="C9" s="6">
        <v>0</v>
      </c>
    </row>
    <row r="10" spans="1:3" ht="16.5" customHeight="1">
      <c r="A10" s="38">
        <v>2010103</v>
      </c>
      <c r="B10" s="38" t="s">
        <v>714</v>
      </c>
      <c r="C10" s="6">
        <v>0</v>
      </c>
    </row>
    <row r="11" spans="1:3" ht="16.5" customHeight="1">
      <c r="A11" s="38">
        <v>2010104</v>
      </c>
      <c r="B11" s="38" t="s">
        <v>715</v>
      </c>
      <c r="C11" s="6">
        <v>44</v>
      </c>
    </row>
    <row r="12" spans="1:3" ht="16.5" customHeight="1">
      <c r="A12" s="38">
        <v>2010105</v>
      </c>
      <c r="B12" s="38" t="s">
        <v>716</v>
      </c>
      <c r="C12" s="6">
        <v>0</v>
      </c>
    </row>
    <row r="13" spans="1:3" ht="16.5" customHeight="1">
      <c r="A13" s="38">
        <v>2010106</v>
      </c>
      <c r="B13" s="38" t="s">
        <v>717</v>
      </c>
      <c r="C13" s="6">
        <v>2</v>
      </c>
    </row>
    <row r="14" spans="1:3" ht="16.5" customHeight="1">
      <c r="A14" s="38">
        <v>2010107</v>
      </c>
      <c r="B14" s="38" t="s">
        <v>718</v>
      </c>
      <c r="C14" s="6">
        <v>5</v>
      </c>
    </row>
    <row r="15" spans="1:3" ht="16.5" customHeight="1">
      <c r="A15" s="38">
        <v>2010108</v>
      </c>
      <c r="B15" s="38" t="s">
        <v>719</v>
      </c>
      <c r="C15" s="6">
        <v>18</v>
      </c>
    </row>
    <row r="16" spans="1:3" ht="16.5" customHeight="1">
      <c r="A16" s="38">
        <v>2010109</v>
      </c>
      <c r="B16" s="38" t="s">
        <v>720</v>
      </c>
      <c r="C16" s="6">
        <v>0</v>
      </c>
    </row>
    <row r="17" spans="1:3" ht="16.5" customHeight="1">
      <c r="A17" s="38">
        <v>2010150</v>
      </c>
      <c r="B17" s="38" t="s">
        <v>721</v>
      </c>
      <c r="C17" s="6">
        <v>0</v>
      </c>
    </row>
    <row r="18" spans="1:3" ht="16.5" customHeight="1">
      <c r="A18" s="38">
        <v>2010199</v>
      </c>
      <c r="B18" s="38" t="s">
        <v>722</v>
      </c>
      <c r="C18" s="6">
        <v>25</v>
      </c>
    </row>
    <row r="19" spans="1:3" ht="16.5" customHeight="1">
      <c r="A19" s="38">
        <v>20102</v>
      </c>
      <c r="B19" s="55" t="s">
        <v>723</v>
      </c>
      <c r="C19" s="6">
        <f>SUM(C20:C27)</f>
        <v>287</v>
      </c>
    </row>
    <row r="20" spans="1:3" ht="16.5" customHeight="1">
      <c r="A20" s="38">
        <v>2010201</v>
      </c>
      <c r="B20" s="38" t="s">
        <v>712</v>
      </c>
      <c r="C20" s="6">
        <v>268</v>
      </c>
    </row>
    <row r="21" spans="1:3" ht="16.5" customHeight="1">
      <c r="A21" s="38">
        <v>2010202</v>
      </c>
      <c r="B21" s="38" t="s">
        <v>713</v>
      </c>
      <c r="C21" s="6">
        <v>0</v>
      </c>
    </row>
    <row r="22" spans="1:3" ht="16.5" customHeight="1">
      <c r="A22" s="38">
        <v>2010203</v>
      </c>
      <c r="B22" s="38" t="s">
        <v>714</v>
      </c>
      <c r="C22" s="6">
        <v>0</v>
      </c>
    </row>
    <row r="23" spans="1:3" ht="16.5" customHeight="1">
      <c r="A23" s="38">
        <v>2010204</v>
      </c>
      <c r="B23" s="38" t="s">
        <v>724</v>
      </c>
      <c r="C23" s="6">
        <v>14</v>
      </c>
    </row>
    <row r="24" spans="1:3" ht="16.5" customHeight="1">
      <c r="A24" s="38">
        <v>2010205</v>
      </c>
      <c r="B24" s="38" t="s">
        <v>725</v>
      </c>
      <c r="C24" s="6">
        <v>0</v>
      </c>
    </row>
    <row r="25" spans="1:3" ht="16.5" customHeight="1">
      <c r="A25" s="38">
        <v>2010206</v>
      </c>
      <c r="B25" s="38" t="s">
        <v>726</v>
      </c>
      <c r="C25" s="6">
        <v>0</v>
      </c>
    </row>
    <row r="26" spans="1:3" ht="16.5" customHeight="1">
      <c r="A26" s="38">
        <v>2010250</v>
      </c>
      <c r="B26" s="38" t="s">
        <v>721</v>
      </c>
      <c r="C26" s="6">
        <v>0</v>
      </c>
    </row>
    <row r="27" spans="1:3" ht="16.5" customHeight="1">
      <c r="A27" s="38">
        <v>2010299</v>
      </c>
      <c r="B27" s="38" t="s">
        <v>727</v>
      </c>
      <c r="C27" s="6">
        <v>5</v>
      </c>
    </row>
    <row r="28" spans="1:3" ht="16.5" customHeight="1">
      <c r="A28" s="38">
        <v>20103</v>
      </c>
      <c r="B28" s="55" t="s">
        <v>728</v>
      </c>
      <c r="C28" s="6">
        <f>SUM(C29:C38)</f>
        <v>30174</v>
      </c>
    </row>
    <row r="29" spans="1:3" ht="16.5" customHeight="1">
      <c r="A29" s="38">
        <v>2010301</v>
      </c>
      <c r="B29" s="38" t="s">
        <v>712</v>
      </c>
      <c r="C29" s="6">
        <v>23135</v>
      </c>
    </row>
    <row r="30" spans="1:3" ht="16.5" customHeight="1">
      <c r="A30" s="38">
        <v>2010302</v>
      </c>
      <c r="B30" s="38" t="s">
        <v>713</v>
      </c>
      <c r="C30" s="6">
        <v>1096</v>
      </c>
    </row>
    <row r="31" spans="1:3" ht="16.5" customHeight="1">
      <c r="A31" s="38">
        <v>2010303</v>
      </c>
      <c r="B31" s="38" t="s">
        <v>714</v>
      </c>
      <c r="C31" s="6">
        <v>4611</v>
      </c>
    </row>
    <row r="32" spans="1:3" ht="16.5" customHeight="1">
      <c r="A32" s="38">
        <v>2010304</v>
      </c>
      <c r="B32" s="38" t="s">
        <v>729</v>
      </c>
      <c r="C32" s="6">
        <v>0</v>
      </c>
    </row>
    <row r="33" spans="1:3" ht="16.5" customHeight="1">
      <c r="A33" s="38">
        <v>2010305</v>
      </c>
      <c r="B33" s="38" t="s">
        <v>730</v>
      </c>
      <c r="C33" s="6">
        <v>0</v>
      </c>
    </row>
    <row r="34" spans="1:3" ht="16.5" customHeight="1">
      <c r="A34" s="38">
        <v>2010306</v>
      </c>
      <c r="B34" s="38" t="s">
        <v>731</v>
      </c>
      <c r="C34" s="6">
        <v>0</v>
      </c>
    </row>
    <row r="35" spans="1:3" ht="16.5" customHeight="1">
      <c r="A35" s="38">
        <v>2010308</v>
      </c>
      <c r="B35" s="38" t="s">
        <v>732</v>
      </c>
      <c r="C35" s="6">
        <v>159</v>
      </c>
    </row>
    <row r="36" spans="1:3" ht="16.5" customHeight="1">
      <c r="A36" s="38">
        <v>2010309</v>
      </c>
      <c r="B36" s="38" t="s">
        <v>733</v>
      </c>
      <c r="C36" s="6">
        <v>0</v>
      </c>
    </row>
    <row r="37" spans="1:3" ht="16.5" customHeight="1">
      <c r="A37" s="38">
        <v>2010350</v>
      </c>
      <c r="B37" s="38" t="s">
        <v>721</v>
      </c>
      <c r="C37" s="6">
        <v>1169</v>
      </c>
    </row>
    <row r="38" spans="1:3" ht="16.5" customHeight="1">
      <c r="A38" s="38">
        <v>2010399</v>
      </c>
      <c r="B38" s="38" t="s">
        <v>734</v>
      </c>
      <c r="C38" s="6">
        <v>4</v>
      </c>
    </row>
    <row r="39" spans="1:3" ht="16.5" customHeight="1">
      <c r="A39" s="38">
        <v>20104</v>
      </c>
      <c r="B39" s="55" t="s">
        <v>735</v>
      </c>
      <c r="C39" s="6">
        <f>SUM(C40:C49)</f>
        <v>1805</v>
      </c>
    </row>
    <row r="40" spans="1:3" ht="16.5" customHeight="1">
      <c r="A40" s="38">
        <v>2010401</v>
      </c>
      <c r="B40" s="38" t="s">
        <v>712</v>
      </c>
      <c r="C40" s="6">
        <v>677</v>
      </c>
    </row>
    <row r="41" spans="1:3" ht="16.5" customHeight="1">
      <c r="A41" s="38">
        <v>2010402</v>
      </c>
      <c r="B41" s="38" t="s">
        <v>713</v>
      </c>
      <c r="C41" s="6">
        <v>0</v>
      </c>
    </row>
    <row r="42" spans="1:3" ht="16.5" customHeight="1">
      <c r="A42" s="38">
        <v>2010403</v>
      </c>
      <c r="B42" s="38" t="s">
        <v>714</v>
      </c>
      <c r="C42" s="6">
        <v>0</v>
      </c>
    </row>
    <row r="43" spans="1:3" ht="16.5" customHeight="1">
      <c r="A43" s="38">
        <v>2010404</v>
      </c>
      <c r="B43" s="38" t="s">
        <v>736</v>
      </c>
      <c r="C43" s="6">
        <v>0</v>
      </c>
    </row>
    <row r="44" spans="1:3" ht="16.5" customHeight="1">
      <c r="A44" s="38">
        <v>2010405</v>
      </c>
      <c r="B44" s="38" t="s">
        <v>737</v>
      </c>
      <c r="C44" s="6">
        <v>0</v>
      </c>
    </row>
    <row r="45" spans="1:3" ht="16.5" customHeight="1">
      <c r="A45" s="38">
        <v>2010406</v>
      </c>
      <c r="B45" s="38" t="s">
        <v>738</v>
      </c>
      <c r="C45" s="6">
        <v>0</v>
      </c>
    </row>
    <row r="46" spans="1:3" ht="16.5" customHeight="1">
      <c r="A46" s="38">
        <v>2010407</v>
      </c>
      <c r="B46" s="38" t="s">
        <v>739</v>
      </c>
      <c r="C46" s="6">
        <v>0</v>
      </c>
    </row>
    <row r="47" spans="1:3" ht="16.5" customHeight="1">
      <c r="A47" s="38">
        <v>2010408</v>
      </c>
      <c r="B47" s="38" t="s">
        <v>740</v>
      </c>
      <c r="C47" s="6">
        <v>0</v>
      </c>
    </row>
    <row r="48" spans="1:3" ht="16.5" customHeight="1">
      <c r="A48" s="38">
        <v>2010450</v>
      </c>
      <c r="B48" s="38" t="s">
        <v>721</v>
      </c>
      <c r="C48" s="6">
        <v>57</v>
      </c>
    </row>
    <row r="49" spans="1:3" ht="16.5" customHeight="1">
      <c r="A49" s="38">
        <v>2010499</v>
      </c>
      <c r="B49" s="38" t="s">
        <v>741</v>
      </c>
      <c r="C49" s="6">
        <v>1071</v>
      </c>
    </row>
    <row r="50" spans="1:3" ht="16.5" customHeight="1">
      <c r="A50" s="38">
        <v>20105</v>
      </c>
      <c r="B50" s="55" t="s">
        <v>742</v>
      </c>
      <c r="C50" s="6">
        <f>SUM(C51:C60)</f>
        <v>407</v>
      </c>
    </row>
    <row r="51" spans="1:3" ht="16.5" customHeight="1">
      <c r="A51" s="38">
        <v>2010501</v>
      </c>
      <c r="B51" s="38" t="s">
        <v>712</v>
      </c>
      <c r="C51" s="6">
        <v>160</v>
      </c>
    </row>
    <row r="52" spans="1:3" ht="16.5" customHeight="1">
      <c r="A52" s="38">
        <v>2010502</v>
      </c>
      <c r="B52" s="38" t="s">
        <v>713</v>
      </c>
      <c r="C52" s="6">
        <v>0</v>
      </c>
    </row>
    <row r="53" spans="1:3" ht="16.5" customHeight="1">
      <c r="A53" s="38">
        <v>2010503</v>
      </c>
      <c r="B53" s="38" t="s">
        <v>714</v>
      </c>
      <c r="C53" s="6">
        <v>0</v>
      </c>
    </row>
    <row r="54" spans="1:3" ht="16.5" customHeight="1">
      <c r="A54" s="38">
        <v>2010504</v>
      </c>
      <c r="B54" s="38" t="s">
        <v>743</v>
      </c>
      <c r="C54" s="6">
        <v>0</v>
      </c>
    </row>
    <row r="55" spans="1:3" ht="16.5" customHeight="1">
      <c r="A55" s="38">
        <v>2010505</v>
      </c>
      <c r="B55" s="38" t="s">
        <v>744</v>
      </c>
      <c r="C55" s="6">
        <v>0</v>
      </c>
    </row>
    <row r="56" spans="1:3" ht="16.5" customHeight="1">
      <c r="A56" s="38">
        <v>2010506</v>
      </c>
      <c r="B56" s="38" t="s">
        <v>745</v>
      </c>
      <c r="C56" s="6">
        <v>0</v>
      </c>
    </row>
    <row r="57" spans="1:3" ht="16.5" customHeight="1">
      <c r="A57" s="38">
        <v>2010507</v>
      </c>
      <c r="B57" s="38" t="s">
        <v>746</v>
      </c>
      <c r="C57" s="6">
        <v>44</v>
      </c>
    </row>
    <row r="58" spans="1:3" ht="16.5" customHeight="1">
      <c r="A58" s="38">
        <v>2010508</v>
      </c>
      <c r="B58" s="38" t="s">
        <v>747</v>
      </c>
      <c r="C58" s="6">
        <v>0</v>
      </c>
    </row>
    <row r="59" spans="1:3" ht="16.5" customHeight="1">
      <c r="A59" s="38">
        <v>2010550</v>
      </c>
      <c r="B59" s="38" t="s">
        <v>721</v>
      </c>
      <c r="C59" s="6">
        <v>203</v>
      </c>
    </row>
    <row r="60" spans="1:3" ht="16.5" customHeight="1">
      <c r="A60" s="38">
        <v>2010599</v>
      </c>
      <c r="B60" s="38" t="s">
        <v>748</v>
      </c>
      <c r="C60" s="6">
        <v>0</v>
      </c>
    </row>
    <row r="61" spans="1:3" ht="16.5" customHeight="1">
      <c r="A61" s="38">
        <v>20106</v>
      </c>
      <c r="B61" s="55" t="s">
        <v>749</v>
      </c>
      <c r="C61" s="6">
        <f>SUM(C62:C71)</f>
        <v>1192</v>
      </c>
    </row>
    <row r="62" spans="1:3" ht="16.5" customHeight="1">
      <c r="A62" s="38">
        <v>2010601</v>
      </c>
      <c r="B62" s="38" t="s">
        <v>712</v>
      </c>
      <c r="C62" s="6">
        <v>731</v>
      </c>
    </row>
    <row r="63" spans="1:3" ht="16.5" customHeight="1">
      <c r="A63" s="38">
        <v>2010602</v>
      </c>
      <c r="B63" s="38" t="s">
        <v>713</v>
      </c>
      <c r="C63" s="6">
        <v>0</v>
      </c>
    </row>
    <row r="64" spans="1:3" ht="16.5" customHeight="1">
      <c r="A64" s="38">
        <v>2010603</v>
      </c>
      <c r="B64" s="38" t="s">
        <v>714</v>
      </c>
      <c r="C64" s="6">
        <v>0</v>
      </c>
    </row>
    <row r="65" spans="1:3" ht="16.5" customHeight="1">
      <c r="A65" s="38">
        <v>2010604</v>
      </c>
      <c r="B65" s="38" t="s">
        <v>750</v>
      </c>
      <c r="C65" s="6">
        <v>0</v>
      </c>
    </row>
    <row r="66" spans="1:3" ht="16.5" customHeight="1">
      <c r="A66" s="38">
        <v>2010605</v>
      </c>
      <c r="B66" s="38" t="s">
        <v>751</v>
      </c>
      <c r="C66" s="6">
        <v>0</v>
      </c>
    </row>
    <row r="67" spans="1:3" ht="16.5" customHeight="1">
      <c r="A67" s="38">
        <v>2010606</v>
      </c>
      <c r="B67" s="38" t="s">
        <v>752</v>
      </c>
      <c r="C67" s="6">
        <v>0</v>
      </c>
    </row>
    <row r="68" spans="1:3" ht="16.5" customHeight="1">
      <c r="A68" s="38">
        <v>2010607</v>
      </c>
      <c r="B68" s="38" t="s">
        <v>753</v>
      </c>
      <c r="C68" s="6">
        <v>30</v>
      </c>
    </row>
    <row r="69" spans="1:3" ht="16.5" customHeight="1">
      <c r="A69" s="38">
        <v>2010608</v>
      </c>
      <c r="B69" s="38" t="s">
        <v>754</v>
      </c>
      <c r="C69" s="6">
        <v>268</v>
      </c>
    </row>
    <row r="70" spans="1:3" ht="16.5" customHeight="1">
      <c r="A70" s="38">
        <v>2010650</v>
      </c>
      <c r="B70" s="38" t="s">
        <v>721</v>
      </c>
      <c r="C70" s="6">
        <v>0</v>
      </c>
    </row>
    <row r="71" spans="1:3" ht="16.5" customHeight="1">
      <c r="A71" s="38">
        <v>2010699</v>
      </c>
      <c r="B71" s="38" t="s">
        <v>755</v>
      </c>
      <c r="C71" s="6">
        <v>163</v>
      </c>
    </row>
    <row r="72" spans="1:3" ht="16.5" customHeight="1">
      <c r="A72" s="38">
        <v>20107</v>
      </c>
      <c r="B72" s="55" t="s">
        <v>756</v>
      </c>
      <c r="C72" s="6">
        <f>SUM(C73:C83)</f>
        <v>525</v>
      </c>
    </row>
    <row r="73" spans="1:3" ht="16.5" customHeight="1">
      <c r="A73" s="38">
        <v>2010701</v>
      </c>
      <c r="B73" s="38" t="s">
        <v>712</v>
      </c>
      <c r="C73" s="6">
        <v>525</v>
      </c>
    </row>
    <row r="74" spans="1:3" ht="16.5" customHeight="1">
      <c r="A74" s="38">
        <v>2010702</v>
      </c>
      <c r="B74" s="38" t="s">
        <v>713</v>
      </c>
      <c r="C74" s="6">
        <v>0</v>
      </c>
    </row>
    <row r="75" spans="1:3" ht="16.5" customHeight="1">
      <c r="A75" s="38">
        <v>2010703</v>
      </c>
      <c r="B75" s="38" t="s">
        <v>714</v>
      </c>
      <c r="C75" s="6">
        <v>0</v>
      </c>
    </row>
    <row r="76" spans="1:3" ht="16.5" customHeight="1">
      <c r="A76" s="38">
        <v>2010704</v>
      </c>
      <c r="B76" s="38" t="s">
        <v>757</v>
      </c>
      <c r="C76" s="6">
        <v>0</v>
      </c>
    </row>
    <row r="77" spans="1:3" ht="16.5" customHeight="1">
      <c r="A77" s="38">
        <v>2010705</v>
      </c>
      <c r="B77" s="38" t="s">
        <v>758</v>
      </c>
      <c r="C77" s="6">
        <v>0</v>
      </c>
    </row>
    <row r="78" spans="1:3" ht="16.5" customHeight="1">
      <c r="A78" s="38">
        <v>2010706</v>
      </c>
      <c r="B78" s="38" t="s">
        <v>759</v>
      </c>
      <c r="C78" s="6">
        <v>0</v>
      </c>
    </row>
    <row r="79" spans="1:3" ht="16.5" customHeight="1">
      <c r="A79" s="38">
        <v>2010707</v>
      </c>
      <c r="B79" s="38" t="s">
        <v>760</v>
      </c>
      <c r="C79" s="6">
        <v>0</v>
      </c>
    </row>
    <row r="80" spans="1:3" ht="16.5" customHeight="1">
      <c r="A80" s="38">
        <v>2010708</v>
      </c>
      <c r="B80" s="38" t="s">
        <v>761</v>
      </c>
      <c r="C80" s="6">
        <v>0</v>
      </c>
    </row>
    <row r="81" spans="1:3" ht="16.5" customHeight="1">
      <c r="A81" s="38">
        <v>2010709</v>
      </c>
      <c r="B81" s="38" t="s">
        <v>753</v>
      </c>
      <c r="C81" s="6">
        <v>0</v>
      </c>
    </row>
    <row r="82" spans="1:3" ht="16.5" customHeight="1">
      <c r="A82" s="38">
        <v>2010750</v>
      </c>
      <c r="B82" s="38" t="s">
        <v>721</v>
      </c>
      <c r="C82" s="6">
        <v>0</v>
      </c>
    </row>
    <row r="83" spans="1:3" ht="16.5" customHeight="1">
      <c r="A83" s="38">
        <v>2010799</v>
      </c>
      <c r="B83" s="38" t="s">
        <v>762</v>
      </c>
      <c r="C83" s="6">
        <v>0</v>
      </c>
    </row>
    <row r="84" spans="1:3" ht="16.5" customHeight="1">
      <c r="A84" s="38">
        <v>20108</v>
      </c>
      <c r="B84" s="55" t="s">
        <v>763</v>
      </c>
      <c r="C84" s="6">
        <f>SUM(C85:C92)</f>
        <v>545</v>
      </c>
    </row>
    <row r="85" spans="1:3" ht="16.5" customHeight="1">
      <c r="A85" s="38">
        <v>2010801</v>
      </c>
      <c r="B85" s="38" t="s">
        <v>712</v>
      </c>
      <c r="C85" s="6">
        <v>314</v>
      </c>
    </row>
    <row r="86" spans="1:3" ht="16.5" customHeight="1">
      <c r="A86" s="38">
        <v>2010802</v>
      </c>
      <c r="B86" s="38" t="s">
        <v>713</v>
      </c>
      <c r="C86" s="6">
        <v>0</v>
      </c>
    </row>
    <row r="87" spans="1:3" ht="16.5" customHeight="1">
      <c r="A87" s="38">
        <v>2010803</v>
      </c>
      <c r="B87" s="38" t="s">
        <v>714</v>
      </c>
      <c r="C87" s="6">
        <v>0</v>
      </c>
    </row>
    <row r="88" spans="1:3" ht="16.5" customHeight="1">
      <c r="A88" s="38">
        <v>2010804</v>
      </c>
      <c r="B88" s="38" t="s">
        <v>764</v>
      </c>
      <c r="C88" s="6">
        <v>231</v>
      </c>
    </row>
    <row r="89" spans="1:3" ht="16.5" customHeight="1">
      <c r="A89" s="38">
        <v>2010805</v>
      </c>
      <c r="B89" s="38" t="s">
        <v>765</v>
      </c>
      <c r="C89" s="6">
        <v>0</v>
      </c>
    </row>
    <row r="90" spans="1:3" ht="16.5" customHeight="1">
      <c r="A90" s="38">
        <v>2010806</v>
      </c>
      <c r="B90" s="38" t="s">
        <v>753</v>
      </c>
      <c r="C90" s="6">
        <v>0</v>
      </c>
    </row>
    <row r="91" spans="1:3" ht="16.5" customHeight="1">
      <c r="A91" s="38">
        <v>2010850</v>
      </c>
      <c r="B91" s="38" t="s">
        <v>721</v>
      </c>
      <c r="C91" s="6">
        <v>0</v>
      </c>
    </row>
    <row r="92" spans="1:3" ht="16.5" customHeight="1">
      <c r="A92" s="38">
        <v>2010899</v>
      </c>
      <c r="B92" s="38" t="s">
        <v>766</v>
      </c>
      <c r="C92" s="6">
        <v>0</v>
      </c>
    </row>
    <row r="93" spans="1:3" ht="16.5" customHeight="1">
      <c r="A93" s="38">
        <v>20109</v>
      </c>
      <c r="B93" s="55" t="s">
        <v>767</v>
      </c>
      <c r="C93" s="6">
        <f>SUM(C94:C105)</f>
        <v>0</v>
      </c>
    </row>
    <row r="94" spans="1:3" ht="16.5" customHeight="1">
      <c r="A94" s="38">
        <v>2010901</v>
      </c>
      <c r="B94" s="38" t="s">
        <v>712</v>
      </c>
      <c r="C94" s="6">
        <v>0</v>
      </c>
    </row>
    <row r="95" spans="1:3" ht="16.5" customHeight="1">
      <c r="A95" s="38">
        <v>2010902</v>
      </c>
      <c r="B95" s="38" t="s">
        <v>713</v>
      </c>
      <c r="C95" s="6">
        <v>0</v>
      </c>
    </row>
    <row r="96" spans="1:3" ht="16.5" customHeight="1">
      <c r="A96" s="38">
        <v>2010903</v>
      </c>
      <c r="B96" s="38" t="s">
        <v>714</v>
      </c>
      <c r="C96" s="6">
        <v>0</v>
      </c>
    </row>
    <row r="97" spans="1:3" ht="16.5" customHeight="1">
      <c r="A97" s="38">
        <v>2010905</v>
      </c>
      <c r="B97" s="38" t="s">
        <v>768</v>
      </c>
      <c r="C97" s="6">
        <v>0</v>
      </c>
    </row>
    <row r="98" spans="1:3" ht="16.5" customHeight="1">
      <c r="A98" s="38">
        <v>2010907</v>
      </c>
      <c r="B98" s="38" t="s">
        <v>769</v>
      </c>
      <c r="C98" s="6">
        <v>0</v>
      </c>
    </row>
    <row r="99" spans="1:3" ht="16.5" customHeight="1">
      <c r="A99" s="38">
        <v>2010908</v>
      </c>
      <c r="B99" s="38" t="s">
        <v>753</v>
      </c>
      <c r="C99" s="6">
        <v>0</v>
      </c>
    </row>
    <row r="100" spans="1:3" ht="16.5" customHeight="1">
      <c r="A100" s="38">
        <v>2010909</v>
      </c>
      <c r="B100" s="38" t="s">
        <v>770</v>
      </c>
      <c r="C100" s="6">
        <v>0</v>
      </c>
    </row>
    <row r="101" spans="1:3" ht="16.5" customHeight="1">
      <c r="A101" s="38">
        <v>2010910</v>
      </c>
      <c r="B101" s="38" t="s">
        <v>771</v>
      </c>
      <c r="C101" s="6">
        <v>0</v>
      </c>
    </row>
    <row r="102" spans="1:3" ht="16.5" customHeight="1">
      <c r="A102" s="38">
        <v>2010911</v>
      </c>
      <c r="B102" s="38" t="s">
        <v>772</v>
      </c>
      <c r="C102" s="6">
        <v>0</v>
      </c>
    </row>
    <row r="103" spans="1:3" ht="16.5" customHeight="1">
      <c r="A103" s="38">
        <v>2010912</v>
      </c>
      <c r="B103" s="38" t="s">
        <v>773</v>
      </c>
      <c r="C103" s="6">
        <v>0</v>
      </c>
    </row>
    <row r="104" spans="1:3" ht="16.5" customHeight="1">
      <c r="A104" s="38">
        <v>2010950</v>
      </c>
      <c r="B104" s="38" t="s">
        <v>721</v>
      </c>
      <c r="C104" s="6">
        <v>0</v>
      </c>
    </row>
    <row r="105" spans="1:3" ht="16.5" customHeight="1">
      <c r="A105" s="38">
        <v>2010999</v>
      </c>
      <c r="B105" s="38" t="s">
        <v>774</v>
      </c>
      <c r="C105" s="6">
        <v>0</v>
      </c>
    </row>
    <row r="106" spans="1:3" ht="16.5" customHeight="1">
      <c r="A106" s="38">
        <v>20110</v>
      </c>
      <c r="B106" s="55" t="s">
        <v>775</v>
      </c>
      <c r="C106" s="6">
        <f>SUM(C107:C115)</f>
        <v>1010</v>
      </c>
    </row>
    <row r="107" spans="1:3" ht="16.5" customHeight="1">
      <c r="A107" s="38">
        <v>2011001</v>
      </c>
      <c r="B107" s="38" t="s">
        <v>712</v>
      </c>
      <c r="C107" s="6">
        <v>986</v>
      </c>
    </row>
    <row r="108" spans="1:3" ht="16.5" customHeight="1">
      <c r="A108" s="38">
        <v>2011002</v>
      </c>
      <c r="B108" s="38" t="s">
        <v>713</v>
      </c>
      <c r="C108" s="6">
        <v>0</v>
      </c>
    </row>
    <row r="109" spans="1:3" ht="16.5" customHeight="1">
      <c r="A109" s="38">
        <v>2011003</v>
      </c>
      <c r="B109" s="38" t="s">
        <v>714</v>
      </c>
      <c r="C109" s="6">
        <v>0</v>
      </c>
    </row>
    <row r="110" spans="1:3" ht="16.5" customHeight="1">
      <c r="A110" s="38">
        <v>2011004</v>
      </c>
      <c r="B110" s="38" t="s">
        <v>776</v>
      </c>
      <c r="C110" s="6">
        <v>0</v>
      </c>
    </row>
    <row r="111" spans="1:3" ht="16.5" customHeight="1">
      <c r="A111" s="38">
        <v>2011005</v>
      </c>
      <c r="B111" s="38" t="s">
        <v>777</v>
      </c>
      <c r="C111" s="6">
        <v>0</v>
      </c>
    </row>
    <row r="112" spans="1:3" ht="16.5" customHeight="1">
      <c r="A112" s="38">
        <v>2011007</v>
      </c>
      <c r="B112" s="38" t="s">
        <v>778</v>
      </c>
      <c r="C112" s="6">
        <v>0</v>
      </c>
    </row>
    <row r="113" spans="1:3" ht="16.5" customHeight="1">
      <c r="A113" s="38">
        <v>2011008</v>
      </c>
      <c r="B113" s="38" t="s">
        <v>779</v>
      </c>
      <c r="C113" s="6">
        <v>0</v>
      </c>
    </row>
    <row r="114" spans="1:3" ht="16.5" customHeight="1">
      <c r="A114" s="38">
        <v>2011050</v>
      </c>
      <c r="B114" s="38" t="s">
        <v>721</v>
      </c>
      <c r="C114" s="6">
        <v>24</v>
      </c>
    </row>
    <row r="115" spans="1:3" ht="16.5" customHeight="1">
      <c r="A115" s="38">
        <v>2011099</v>
      </c>
      <c r="B115" s="38" t="s">
        <v>780</v>
      </c>
      <c r="C115" s="6">
        <v>0</v>
      </c>
    </row>
    <row r="116" spans="1:3" ht="16.5" customHeight="1">
      <c r="A116" s="38">
        <v>20111</v>
      </c>
      <c r="B116" s="55" t="s">
        <v>781</v>
      </c>
      <c r="C116" s="6">
        <f>SUM(C117:C124)</f>
        <v>2035</v>
      </c>
    </row>
    <row r="117" spans="1:3" ht="16.5" customHeight="1">
      <c r="A117" s="38">
        <v>2011101</v>
      </c>
      <c r="B117" s="38" t="s">
        <v>712</v>
      </c>
      <c r="C117" s="6">
        <v>1776</v>
      </c>
    </row>
    <row r="118" spans="1:3" ht="16.5" customHeight="1">
      <c r="A118" s="38">
        <v>2011102</v>
      </c>
      <c r="B118" s="38" t="s">
        <v>713</v>
      </c>
      <c r="C118" s="6">
        <v>168</v>
      </c>
    </row>
    <row r="119" spans="1:3" ht="16.5" customHeight="1">
      <c r="A119" s="38">
        <v>2011103</v>
      </c>
      <c r="B119" s="38" t="s">
        <v>714</v>
      </c>
      <c r="C119" s="6">
        <v>0</v>
      </c>
    </row>
    <row r="120" spans="1:3" ht="16.5" customHeight="1">
      <c r="A120" s="38">
        <v>2011104</v>
      </c>
      <c r="B120" s="38" t="s">
        <v>782</v>
      </c>
      <c r="C120" s="6">
        <v>0</v>
      </c>
    </row>
    <row r="121" spans="1:3" ht="16.5" customHeight="1">
      <c r="A121" s="38">
        <v>2011105</v>
      </c>
      <c r="B121" s="38" t="s">
        <v>783</v>
      </c>
      <c r="C121" s="6">
        <v>52</v>
      </c>
    </row>
    <row r="122" spans="1:3" ht="16.5" customHeight="1">
      <c r="A122" s="38">
        <v>2011106</v>
      </c>
      <c r="B122" s="38" t="s">
        <v>784</v>
      </c>
      <c r="C122" s="6">
        <v>0</v>
      </c>
    </row>
    <row r="123" spans="1:3" ht="16.5" customHeight="1">
      <c r="A123" s="38">
        <v>2011150</v>
      </c>
      <c r="B123" s="38" t="s">
        <v>721</v>
      </c>
      <c r="C123" s="6">
        <v>0</v>
      </c>
    </row>
    <row r="124" spans="1:3" ht="16.5" customHeight="1">
      <c r="A124" s="38">
        <v>2011199</v>
      </c>
      <c r="B124" s="38" t="s">
        <v>785</v>
      </c>
      <c r="C124" s="6">
        <v>39</v>
      </c>
    </row>
    <row r="125" spans="1:3" ht="16.5" customHeight="1">
      <c r="A125" s="38">
        <v>20113</v>
      </c>
      <c r="B125" s="55" t="s">
        <v>786</v>
      </c>
      <c r="C125" s="6">
        <f>SUM(C126:C135)</f>
        <v>285</v>
      </c>
    </row>
    <row r="126" spans="1:3" ht="16.5" customHeight="1">
      <c r="A126" s="38">
        <v>2011301</v>
      </c>
      <c r="B126" s="38" t="s">
        <v>712</v>
      </c>
      <c r="C126" s="6">
        <v>48</v>
      </c>
    </row>
    <row r="127" spans="1:3" ht="16.5" customHeight="1">
      <c r="A127" s="38">
        <v>2011302</v>
      </c>
      <c r="B127" s="38" t="s">
        <v>713</v>
      </c>
      <c r="C127" s="6">
        <v>0</v>
      </c>
    </row>
    <row r="128" spans="1:3" ht="16.5" customHeight="1">
      <c r="A128" s="38">
        <v>2011303</v>
      </c>
      <c r="B128" s="38" t="s">
        <v>714</v>
      </c>
      <c r="C128" s="6">
        <v>0</v>
      </c>
    </row>
    <row r="129" spans="1:3" ht="16.5" customHeight="1">
      <c r="A129" s="38">
        <v>2011304</v>
      </c>
      <c r="B129" s="38" t="s">
        <v>787</v>
      </c>
      <c r="C129" s="6">
        <v>0</v>
      </c>
    </row>
    <row r="130" spans="1:3" ht="16.5" customHeight="1">
      <c r="A130" s="38">
        <v>2011305</v>
      </c>
      <c r="B130" s="38" t="s">
        <v>788</v>
      </c>
      <c r="C130" s="6">
        <v>0</v>
      </c>
    </row>
    <row r="131" spans="1:3" ht="16.5" customHeight="1">
      <c r="A131" s="38">
        <v>2011306</v>
      </c>
      <c r="B131" s="38" t="s">
        <v>789</v>
      </c>
      <c r="C131" s="6">
        <v>0</v>
      </c>
    </row>
    <row r="132" spans="1:3" ht="16.5" customHeight="1">
      <c r="A132" s="38">
        <v>2011307</v>
      </c>
      <c r="B132" s="38" t="s">
        <v>790</v>
      </c>
      <c r="C132" s="6">
        <v>0</v>
      </c>
    </row>
    <row r="133" spans="1:3" ht="16.5" customHeight="1">
      <c r="A133" s="38">
        <v>2011308</v>
      </c>
      <c r="B133" s="38" t="s">
        <v>791</v>
      </c>
      <c r="C133" s="6">
        <v>28</v>
      </c>
    </row>
    <row r="134" spans="1:3" ht="16.5" customHeight="1">
      <c r="A134" s="38">
        <v>2011350</v>
      </c>
      <c r="B134" s="38" t="s">
        <v>721</v>
      </c>
      <c r="C134" s="6">
        <v>0</v>
      </c>
    </row>
    <row r="135" spans="1:3" ht="16.5" customHeight="1">
      <c r="A135" s="38">
        <v>2011399</v>
      </c>
      <c r="B135" s="38" t="s">
        <v>792</v>
      </c>
      <c r="C135" s="6">
        <v>209</v>
      </c>
    </row>
    <row r="136" spans="1:3" ht="16.5" customHeight="1">
      <c r="A136" s="38">
        <v>20114</v>
      </c>
      <c r="B136" s="55" t="s">
        <v>793</v>
      </c>
      <c r="C136" s="6">
        <f>SUM(C137:C148)</f>
        <v>0</v>
      </c>
    </row>
    <row r="137" spans="1:3" ht="16.5" customHeight="1">
      <c r="A137" s="38">
        <v>2011401</v>
      </c>
      <c r="B137" s="38" t="s">
        <v>712</v>
      </c>
      <c r="C137" s="6">
        <v>0</v>
      </c>
    </row>
    <row r="138" spans="1:3" ht="16.5" customHeight="1">
      <c r="A138" s="38">
        <v>2011402</v>
      </c>
      <c r="B138" s="38" t="s">
        <v>713</v>
      </c>
      <c r="C138" s="6">
        <v>0</v>
      </c>
    </row>
    <row r="139" spans="1:3" ht="16.5" customHeight="1">
      <c r="A139" s="38">
        <v>2011403</v>
      </c>
      <c r="B139" s="38" t="s">
        <v>714</v>
      </c>
      <c r="C139" s="6">
        <v>0</v>
      </c>
    </row>
    <row r="140" spans="1:3" ht="16.5" customHeight="1">
      <c r="A140" s="38">
        <v>2011404</v>
      </c>
      <c r="B140" s="38" t="s">
        <v>794</v>
      </c>
      <c r="C140" s="6">
        <v>0</v>
      </c>
    </row>
    <row r="141" spans="1:3" ht="16.5" customHeight="1">
      <c r="A141" s="38">
        <v>2011405</v>
      </c>
      <c r="B141" s="38" t="s">
        <v>795</v>
      </c>
      <c r="C141" s="6">
        <v>0</v>
      </c>
    </row>
    <row r="142" spans="1:3" ht="16.5" customHeight="1">
      <c r="A142" s="38">
        <v>2011406</v>
      </c>
      <c r="B142" s="38" t="s">
        <v>796</v>
      </c>
      <c r="C142" s="6">
        <v>0</v>
      </c>
    </row>
    <row r="143" spans="1:3" ht="16.5" customHeight="1">
      <c r="A143" s="38">
        <v>2011408</v>
      </c>
      <c r="B143" s="38" t="s">
        <v>797</v>
      </c>
      <c r="C143" s="6">
        <v>0</v>
      </c>
    </row>
    <row r="144" spans="1:3" ht="16.5" customHeight="1">
      <c r="A144" s="38">
        <v>2011409</v>
      </c>
      <c r="B144" s="38" t="s">
        <v>798</v>
      </c>
      <c r="C144" s="6">
        <v>0</v>
      </c>
    </row>
    <row r="145" spans="1:3" ht="16.5" customHeight="1">
      <c r="A145" s="38">
        <v>2011410</v>
      </c>
      <c r="B145" s="38" t="s">
        <v>799</v>
      </c>
      <c r="C145" s="6">
        <v>0</v>
      </c>
    </row>
    <row r="146" spans="1:3" ht="16.5" customHeight="1">
      <c r="A146" s="38">
        <v>2011411</v>
      </c>
      <c r="B146" s="38" t="s">
        <v>800</v>
      </c>
      <c r="C146" s="6">
        <v>0</v>
      </c>
    </row>
    <row r="147" spans="1:3" ht="16.5" customHeight="1">
      <c r="A147" s="38">
        <v>2011450</v>
      </c>
      <c r="B147" s="38" t="s">
        <v>721</v>
      </c>
      <c r="C147" s="6">
        <v>0</v>
      </c>
    </row>
    <row r="148" spans="1:3" ht="16.5" customHeight="1">
      <c r="A148" s="38">
        <v>2011499</v>
      </c>
      <c r="B148" s="38" t="s">
        <v>801</v>
      </c>
      <c r="C148" s="6">
        <v>0</v>
      </c>
    </row>
    <row r="149" spans="1:3" ht="16.5" customHeight="1">
      <c r="A149" s="38">
        <v>20123</v>
      </c>
      <c r="B149" s="55" t="s">
        <v>802</v>
      </c>
      <c r="C149" s="6">
        <f>SUM(C150:C155)</f>
        <v>0</v>
      </c>
    </row>
    <row r="150" spans="1:3" ht="16.5" customHeight="1">
      <c r="A150" s="38">
        <v>2012301</v>
      </c>
      <c r="B150" s="38" t="s">
        <v>712</v>
      </c>
      <c r="C150" s="6">
        <v>0</v>
      </c>
    </row>
    <row r="151" spans="1:3" ht="16.5" customHeight="1">
      <c r="A151" s="38">
        <v>2012302</v>
      </c>
      <c r="B151" s="38" t="s">
        <v>713</v>
      </c>
      <c r="C151" s="6">
        <v>0</v>
      </c>
    </row>
    <row r="152" spans="1:3" ht="16.5" customHeight="1">
      <c r="A152" s="38">
        <v>2012303</v>
      </c>
      <c r="B152" s="38" t="s">
        <v>714</v>
      </c>
      <c r="C152" s="6">
        <v>0</v>
      </c>
    </row>
    <row r="153" spans="1:3" ht="16.5" customHeight="1">
      <c r="A153" s="38">
        <v>2012304</v>
      </c>
      <c r="B153" s="38" t="s">
        <v>803</v>
      </c>
      <c r="C153" s="6">
        <v>0</v>
      </c>
    </row>
    <row r="154" spans="1:3" ht="16.5" customHeight="1">
      <c r="A154" s="38">
        <v>2012350</v>
      </c>
      <c r="B154" s="38" t="s">
        <v>721</v>
      </c>
      <c r="C154" s="6">
        <v>0</v>
      </c>
    </row>
    <row r="155" spans="1:3" ht="16.5" customHeight="1">
      <c r="A155" s="38">
        <v>2012399</v>
      </c>
      <c r="B155" s="38" t="s">
        <v>804</v>
      </c>
      <c r="C155" s="6">
        <v>0</v>
      </c>
    </row>
    <row r="156" spans="1:3" ht="16.5" customHeight="1">
      <c r="A156" s="38">
        <v>20125</v>
      </c>
      <c r="B156" s="55" t="s">
        <v>805</v>
      </c>
      <c r="C156" s="6">
        <f>SUM(C157:C163)</f>
        <v>0</v>
      </c>
    </row>
    <row r="157" spans="1:3" ht="16.5" customHeight="1">
      <c r="A157" s="38">
        <v>2012501</v>
      </c>
      <c r="B157" s="38" t="s">
        <v>712</v>
      </c>
      <c r="C157" s="6">
        <v>0</v>
      </c>
    </row>
    <row r="158" spans="1:3" ht="16.5" customHeight="1">
      <c r="A158" s="38">
        <v>2012502</v>
      </c>
      <c r="B158" s="38" t="s">
        <v>713</v>
      </c>
      <c r="C158" s="6">
        <v>0</v>
      </c>
    </row>
    <row r="159" spans="1:3" ht="16.5" customHeight="1">
      <c r="A159" s="38">
        <v>2012503</v>
      </c>
      <c r="B159" s="38" t="s">
        <v>714</v>
      </c>
      <c r="C159" s="6">
        <v>0</v>
      </c>
    </row>
    <row r="160" spans="1:3" ht="16.5" customHeight="1">
      <c r="A160" s="38">
        <v>2012504</v>
      </c>
      <c r="B160" s="38" t="s">
        <v>806</v>
      </c>
      <c r="C160" s="6">
        <v>0</v>
      </c>
    </row>
    <row r="161" spans="1:3" ht="16.5" customHeight="1">
      <c r="A161" s="38">
        <v>2012505</v>
      </c>
      <c r="B161" s="38" t="s">
        <v>807</v>
      </c>
      <c r="C161" s="6">
        <v>0</v>
      </c>
    </row>
    <row r="162" spans="1:3" ht="16.5" customHeight="1">
      <c r="A162" s="38">
        <v>2012550</v>
      </c>
      <c r="B162" s="38" t="s">
        <v>721</v>
      </c>
      <c r="C162" s="6">
        <v>0</v>
      </c>
    </row>
    <row r="163" spans="1:3" ht="16.5" customHeight="1">
      <c r="A163" s="38">
        <v>2012599</v>
      </c>
      <c r="B163" s="38" t="s">
        <v>808</v>
      </c>
      <c r="C163" s="6">
        <v>0</v>
      </c>
    </row>
    <row r="164" spans="1:3" ht="16.5" customHeight="1">
      <c r="A164" s="38">
        <v>20126</v>
      </c>
      <c r="B164" s="55" t="s">
        <v>809</v>
      </c>
      <c r="C164" s="6">
        <f>SUM(C165:C169)</f>
        <v>132</v>
      </c>
    </row>
    <row r="165" spans="1:3" ht="16.5" customHeight="1">
      <c r="A165" s="38">
        <v>2012601</v>
      </c>
      <c r="B165" s="38" t="s">
        <v>712</v>
      </c>
      <c r="C165" s="6">
        <v>132</v>
      </c>
    </row>
    <row r="166" spans="1:3" ht="16.5" customHeight="1">
      <c r="A166" s="38">
        <v>2012602</v>
      </c>
      <c r="B166" s="38" t="s">
        <v>713</v>
      </c>
      <c r="C166" s="6">
        <v>0</v>
      </c>
    </row>
    <row r="167" spans="1:3" ht="16.5" customHeight="1">
      <c r="A167" s="38">
        <v>2012603</v>
      </c>
      <c r="B167" s="38" t="s">
        <v>714</v>
      </c>
      <c r="C167" s="6">
        <v>0</v>
      </c>
    </row>
    <row r="168" spans="1:3" ht="16.5" customHeight="1">
      <c r="A168" s="38">
        <v>2012604</v>
      </c>
      <c r="B168" s="38" t="s">
        <v>810</v>
      </c>
      <c r="C168" s="6">
        <v>0</v>
      </c>
    </row>
    <row r="169" spans="1:3" ht="16.5" customHeight="1">
      <c r="A169" s="38">
        <v>2012699</v>
      </c>
      <c r="B169" s="38" t="s">
        <v>811</v>
      </c>
      <c r="C169" s="6">
        <v>0</v>
      </c>
    </row>
    <row r="170" spans="1:3" ht="16.5" customHeight="1">
      <c r="A170" s="38">
        <v>20128</v>
      </c>
      <c r="B170" s="55" t="s">
        <v>812</v>
      </c>
      <c r="C170" s="6">
        <f>SUM(C171:C176)</f>
        <v>49</v>
      </c>
    </row>
    <row r="171" spans="1:3" ht="16.5" customHeight="1">
      <c r="A171" s="38">
        <v>2012801</v>
      </c>
      <c r="B171" s="38" t="s">
        <v>712</v>
      </c>
      <c r="C171" s="6">
        <v>47</v>
      </c>
    </row>
    <row r="172" spans="1:3" ht="16.5" customHeight="1">
      <c r="A172" s="38">
        <v>2012802</v>
      </c>
      <c r="B172" s="38" t="s">
        <v>713</v>
      </c>
      <c r="C172" s="6">
        <v>0</v>
      </c>
    </row>
    <row r="173" spans="1:3" ht="16.5" customHeight="1">
      <c r="A173" s="38">
        <v>2012803</v>
      </c>
      <c r="B173" s="38" t="s">
        <v>714</v>
      </c>
      <c r="C173" s="6">
        <v>0</v>
      </c>
    </row>
    <row r="174" spans="1:3" ht="16.5" customHeight="1">
      <c r="A174" s="38">
        <v>2012804</v>
      </c>
      <c r="B174" s="38" t="s">
        <v>726</v>
      </c>
      <c r="C174" s="6">
        <v>0</v>
      </c>
    </row>
    <row r="175" spans="1:3" ht="16.5" customHeight="1">
      <c r="A175" s="38">
        <v>2012850</v>
      </c>
      <c r="B175" s="38" t="s">
        <v>721</v>
      </c>
      <c r="C175" s="6">
        <v>0</v>
      </c>
    </row>
    <row r="176" spans="1:3" ht="16.5" customHeight="1">
      <c r="A176" s="38">
        <v>2012899</v>
      </c>
      <c r="B176" s="38" t="s">
        <v>813</v>
      </c>
      <c r="C176" s="6">
        <v>2</v>
      </c>
    </row>
    <row r="177" spans="1:3" ht="16.5" customHeight="1">
      <c r="A177" s="38">
        <v>20129</v>
      </c>
      <c r="B177" s="55" t="s">
        <v>814</v>
      </c>
      <c r="C177" s="6">
        <f>SUM(C178:C183)</f>
        <v>220</v>
      </c>
    </row>
    <row r="178" spans="1:3" ht="16.5" customHeight="1">
      <c r="A178" s="38">
        <v>2012901</v>
      </c>
      <c r="B178" s="38" t="s">
        <v>712</v>
      </c>
      <c r="C178" s="6">
        <v>205</v>
      </c>
    </row>
    <row r="179" spans="1:3" ht="16.5" customHeight="1">
      <c r="A179" s="38">
        <v>2012902</v>
      </c>
      <c r="B179" s="38" t="s">
        <v>713</v>
      </c>
      <c r="C179" s="6">
        <v>0</v>
      </c>
    </row>
    <row r="180" spans="1:3" ht="16.5" customHeight="1">
      <c r="A180" s="38">
        <v>2012903</v>
      </c>
      <c r="B180" s="38" t="s">
        <v>714</v>
      </c>
      <c r="C180" s="6">
        <v>0</v>
      </c>
    </row>
    <row r="181" spans="1:3" ht="16.5" customHeight="1">
      <c r="A181" s="38">
        <v>2012906</v>
      </c>
      <c r="B181" s="38" t="s">
        <v>815</v>
      </c>
      <c r="C181" s="6">
        <v>0</v>
      </c>
    </row>
    <row r="182" spans="1:3" ht="16.5" customHeight="1">
      <c r="A182" s="38">
        <v>2012950</v>
      </c>
      <c r="B182" s="38" t="s">
        <v>721</v>
      </c>
      <c r="C182" s="6">
        <v>0</v>
      </c>
    </row>
    <row r="183" spans="1:3" ht="16.5" customHeight="1">
      <c r="A183" s="38">
        <v>2012999</v>
      </c>
      <c r="B183" s="38" t="s">
        <v>816</v>
      </c>
      <c r="C183" s="6">
        <v>15</v>
      </c>
    </row>
    <row r="184" spans="1:3" ht="16.5" customHeight="1">
      <c r="A184" s="38">
        <v>20131</v>
      </c>
      <c r="B184" s="55" t="s">
        <v>817</v>
      </c>
      <c r="C184" s="6">
        <f>SUM(C185:C190)</f>
        <v>2217</v>
      </c>
    </row>
    <row r="185" spans="1:3" ht="16.5" customHeight="1">
      <c r="A185" s="38">
        <v>2013101</v>
      </c>
      <c r="B185" s="38" t="s">
        <v>712</v>
      </c>
      <c r="C185" s="6">
        <v>2059</v>
      </c>
    </row>
    <row r="186" spans="1:3" ht="16.5" customHeight="1">
      <c r="A186" s="38">
        <v>2013102</v>
      </c>
      <c r="B186" s="38" t="s">
        <v>713</v>
      </c>
      <c r="C186" s="6">
        <v>0</v>
      </c>
    </row>
    <row r="187" spans="1:3" ht="16.5" customHeight="1">
      <c r="A187" s="38">
        <v>2013103</v>
      </c>
      <c r="B187" s="38" t="s">
        <v>714</v>
      </c>
      <c r="C187" s="6">
        <v>0</v>
      </c>
    </row>
    <row r="188" spans="1:3" ht="16.5" customHeight="1">
      <c r="A188" s="38">
        <v>2013105</v>
      </c>
      <c r="B188" s="38" t="s">
        <v>818</v>
      </c>
      <c r="C188" s="6">
        <v>0</v>
      </c>
    </row>
    <row r="189" spans="1:3" ht="16.5" customHeight="1">
      <c r="A189" s="38">
        <v>2013150</v>
      </c>
      <c r="B189" s="38" t="s">
        <v>721</v>
      </c>
      <c r="C189" s="6">
        <v>71</v>
      </c>
    </row>
    <row r="190" spans="1:3" ht="16.5" customHeight="1">
      <c r="A190" s="38">
        <v>2013199</v>
      </c>
      <c r="B190" s="38" t="s">
        <v>819</v>
      </c>
      <c r="C190" s="6">
        <v>87</v>
      </c>
    </row>
    <row r="191" spans="1:3" ht="16.5" customHeight="1">
      <c r="A191" s="38">
        <v>20132</v>
      </c>
      <c r="B191" s="55" t="s">
        <v>820</v>
      </c>
      <c r="C191" s="6">
        <f>SUM(C192:C197)</f>
        <v>851</v>
      </c>
    </row>
    <row r="192" spans="1:3" ht="16.5" customHeight="1">
      <c r="A192" s="38">
        <v>2013201</v>
      </c>
      <c r="B192" s="38" t="s">
        <v>712</v>
      </c>
      <c r="C192" s="6">
        <v>848</v>
      </c>
    </row>
    <row r="193" spans="1:3" ht="16.5" customHeight="1">
      <c r="A193" s="38">
        <v>2013202</v>
      </c>
      <c r="B193" s="38" t="s">
        <v>713</v>
      </c>
      <c r="C193" s="6">
        <v>0</v>
      </c>
    </row>
    <row r="194" spans="1:3" ht="16.5" customHeight="1">
      <c r="A194" s="38">
        <v>2013203</v>
      </c>
      <c r="B194" s="38" t="s">
        <v>714</v>
      </c>
      <c r="C194" s="6">
        <v>0</v>
      </c>
    </row>
    <row r="195" spans="1:3" ht="16.5" customHeight="1">
      <c r="A195" s="38">
        <v>2013204</v>
      </c>
      <c r="B195" s="38" t="s">
        <v>821</v>
      </c>
      <c r="C195" s="6">
        <v>0</v>
      </c>
    </row>
    <row r="196" spans="1:3" ht="16.5" customHeight="1">
      <c r="A196" s="38">
        <v>2013250</v>
      </c>
      <c r="B196" s="38" t="s">
        <v>721</v>
      </c>
      <c r="C196" s="6">
        <v>0</v>
      </c>
    </row>
    <row r="197" spans="1:3" ht="16.5" customHeight="1">
      <c r="A197" s="38">
        <v>2013299</v>
      </c>
      <c r="B197" s="38" t="s">
        <v>822</v>
      </c>
      <c r="C197" s="6">
        <v>3</v>
      </c>
    </row>
    <row r="198" spans="1:3" ht="16.5" customHeight="1">
      <c r="A198" s="38">
        <v>20133</v>
      </c>
      <c r="B198" s="55" t="s">
        <v>823</v>
      </c>
      <c r="C198" s="6">
        <f>SUM(C199:C204)</f>
        <v>814</v>
      </c>
    </row>
    <row r="199" spans="1:3" ht="16.5" customHeight="1">
      <c r="A199" s="38">
        <v>2013301</v>
      </c>
      <c r="B199" s="38" t="s">
        <v>712</v>
      </c>
      <c r="C199" s="6">
        <v>228</v>
      </c>
    </row>
    <row r="200" spans="1:3" ht="16.5" customHeight="1">
      <c r="A200" s="38">
        <v>2013302</v>
      </c>
      <c r="B200" s="38" t="s">
        <v>713</v>
      </c>
      <c r="C200" s="6">
        <v>291</v>
      </c>
    </row>
    <row r="201" spans="1:3" ht="16.5" customHeight="1">
      <c r="A201" s="38">
        <v>2013303</v>
      </c>
      <c r="B201" s="38" t="s">
        <v>714</v>
      </c>
      <c r="C201" s="6">
        <v>0</v>
      </c>
    </row>
    <row r="202" spans="1:3" ht="16.5" customHeight="1">
      <c r="A202" s="38">
        <v>2013304</v>
      </c>
      <c r="B202" s="38" t="s">
        <v>824</v>
      </c>
      <c r="C202" s="6">
        <v>180</v>
      </c>
    </row>
    <row r="203" spans="1:3" ht="16.5" customHeight="1">
      <c r="A203" s="38">
        <v>2013350</v>
      </c>
      <c r="B203" s="38" t="s">
        <v>721</v>
      </c>
      <c r="C203" s="6">
        <v>115</v>
      </c>
    </row>
    <row r="204" spans="1:3" ht="16.5" customHeight="1">
      <c r="A204" s="38">
        <v>2013399</v>
      </c>
      <c r="B204" s="38" t="s">
        <v>825</v>
      </c>
      <c r="C204" s="6">
        <v>0</v>
      </c>
    </row>
    <row r="205" spans="1:3" ht="16.5" customHeight="1">
      <c r="A205" s="38">
        <v>20134</v>
      </c>
      <c r="B205" s="55" t="s">
        <v>826</v>
      </c>
      <c r="C205" s="6">
        <f>SUM(C206:C212)</f>
        <v>883</v>
      </c>
    </row>
    <row r="206" spans="1:3" ht="16.5" customHeight="1">
      <c r="A206" s="38">
        <v>2013401</v>
      </c>
      <c r="B206" s="38" t="s">
        <v>712</v>
      </c>
      <c r="C206" s="6">
        <v>543</v>
      </c>
    </row>
    <row r="207" spans="1:3" ht="16.5" customHeight="1">
      <c r="A207" s="38">
        <v>2013402</v>
      </c>
      <c r="B207" s="38" t="s">
        <v>713</v>
      </c>
      <c r="C207" s="6">
        <v>3</v>
      </c>
    </row>
    <row r="208" spans="1:3" ht="16.5" customHeight="1">
      <c r="A208" s="38">
        <v>2013403</v>
      </c>
      <c r="B208" s="38" t="s">
        <v>714</v>
      </c>
      <c r="C208" s="6">
        <v>0</v>
      </c>
    </row>
    <row r="209" spans="1:3" ht="16.5" customHeight="1">
      <c r="A209" s="38">
        <v>2013404</v>
      </c>
      <c r="B209" s="38" t="s">
        <v>827</v>
      </c>
      <c r="C209" s="6">
        <v>200</v>
      </c>
    </row>
    <row r="210" spans="1:3" ht="16.5" customHeight="1">
      <c r="A210" s="38">
        <v>2013405</v>
      </c>
      <c r="B210" s="38" t="s">
        <v>828</v>
      </c>
      <c r="C210" s="6">
        <v>35</v>
      </c>
    </row>
    <row r="211" spans="1:3" ht="16.5" customHeight="1">
      <c r="A211" s="38">
        <v>2013450</v>
      </c>
      <c r="B211" s="38" t="s">
        <v>721</v>
      </c>
      <c r="C211" s="6">
        <v>0</v>
      </c>
    </row>
    <row r="212" spans="1:3" ht="16.5" customHeight="1">
      <c r="A212" s="38">
        <v>2013499</v>
      </c>
      <c r="B212" s="38" t="s">
        <v>829</v>
      </c>
      <c r="C212" s="6">
        <v>102</v>
      </c>
    </row>
    <row r="213" spans="1:3" ht="16.5" customHeight="1">
      <c r="A213" s="38">
        <v>20135</v>
      </c>
      <c r="B213" s="55" t="s">
        <v>830</v>
      </c>
      <c r="C213" s="6">
        <f>SUM(C214:C218)</f>
        <v>0</v>
      </c>
    </row>
    <row r="214" spans="1:3" ht="16.5" customHeight="1">
      <c r="A214" s="38">
        <v>2013501</v>
      </c>
      <c r="B214" s="38" t="s">
        <v>712</v>
      </c>
      <c r="C214" s="6">
        <v>0</v>
      </c>
    </row>
    <row r="215" spans="1:3" ht="16.5" customHeight="1">
      <c r="A215" s="38">
        <v>2013502</v>
      </c>
      <c r="B215" s="38" t="s">
        <v>713</v>
      </c>
      <c r="C215" s="6">
        <v>0</v>
      </c>
    </row>
    <row r="216" spans="1:3" ht="16.5" customHeight="1">
      <c r="A216" s="38">
        <v>2013503</v>
      </c>
      <c r="B216" s="38" t="s">
        <v>714</v>
      </c>
      <c r="C216" s="6">
        <v>0</v>
      </c>
    </row>
    <row r="217" spans="1:3" ht="16.5" customHeight="1">
      <c r="A217" s="38">
        <v>2013550</v>
      </c>
      <c r="B217" s="38" t="s">
        <v>721</v>
      </c>
      <c r="C217" s="6">
        <v>0</v>
      </c>
    </row>
    <row r="218" spans="1:3" ht="16.5" customHeight="1">
      <c r="A218" s="38">
        <v>2013599</v>
      </c>
      <c r="B218" s="38" t="s">
        <v>831</v>
      </c>
      <c r="C218" s="6">
        <v>0</v>
      </c>
    </row>
    <row r="219" spans="1:3" ht="16.5" customHeight="1">
      <c r="A219" s="38">
        <v>20136</v>
      </c>
      <c r="B219" s="55" t="s">
        <v>832</v>
      </c>
      <c r="C219" s="6">
        <f>SUM(C220:C224)</f>
        <v>638</v>
      </c>
    </row>
    <row r="220" spans="1:3" ht="16.5" customHeight="1">
      <c r="A220" s="38">
        <v>2013601</v>
      </c>
      <c r="B220" s="38" t="s">
        <v>712</v>
      </c>
      <c r="C220" s="6">
        <v>585</v>
      </c>
    </row>
    <row r="221" spans="1:3" ht="16.5" customHeight="1">
      <c r="A221" s="38">
        <v>2013602</v>
      </c>
      <c r="B221" s="38" t="s">
        <v>713</v>
      </c>
      <c r="C221" s="6">
        <v>0</v>
      </c>
    </row>
    <row r="222" spans="1:3" ht="16.5" customHeight="1">
      <c r="A222" s="38">
        <v>2013603</v>
      </c>
      <c r="B222" s="38" t="s">
        <v>714</v>
      </c>
      <c r="C222" s="6">
        <v>0</v>
      </c>
    </row>
    <row r="223" spans="1:3" ht="16.5" customHeight="1">
      <c r="A223" s="38">
        <v>2013650</v>
      </c>
      <c r="B223" s="38" t="s">
        <v>721</v>
      </c>
      <c r="C223" s="6">
        <v>0</v>
      </c>
    </row>
    <row r="224" spans="1:3" ht="16.5" customHeight="1">
      <c r="A224" s="38">
        <v>2013699</v>
      </c>
      <c r="B224" s="38" t="s">
        <v>833</v>
      </c>
      <c r="C224" s="6">
        <v>53</v>
      </c>
    </row>
    <row r="225" spans="1:3" ht="16.5" customHeight="1">
      <c r="A225" s="38">
        <v>20137</v>
      </c>
      <c r="B225" s="55" t="s">
        <v>834</v>
      </c>
      <c r="C225" s="6">
        <f>SUM(C226:C231)</f>
        <v>237</v>
      </c>
    </row>
    <row r="226" spans="1:3" ht="16.5" customHeight="1">
      <c r="A226" s="38">
        <v>2013701</v>
      </c>
      <c r="B226" s="38" t="s">
        <v>712</v>
      </c>
      <c r="C226" s="6">
        <v>188</v>
      </c>
    </row>
    <row r="227" spans="1:3" ht="16.5" customHeight="1">
      <c r="A227" s="38">
        <v>2013702</v>
      </c>
      <c r="B227" s="38" t="s">
        <v>713</v>
      </c>
      <c r="C227" s="6">
        <v>0</v>
      </c>
    </row>
    <row r="228" spans="1:3" ht="16.5" customHeight="1">
      <c r="A228" s="38">
        <v>2013703</v>
      </c>
      <c r="B228" s="38" t="s">
        <v>714</v>
      </c>
      <c r="C228" s="6">
        <v>0</v>
      </c>
    </row>
    <row r="229" spans="1:3" ht="16.5" customHeight="1">
      <c r="A229" s="38">
        <v>2013704</v>
      </c>
      <c r="B229" s="38" t="s">
        <v>835</v>
      </c>
      <c r="C229" s="6">
        <v>11</v>
      </c>
    </row>
    <row r="230" spans="1:3" ht="16.5" customHeight="1">
      <c r="A230" s="38">
        <v>2013750</v>
      </c>
      <c r="B230" s="38" t="s">
        <v>721</v>
      </c>
      <c r="C230" s="6">
        <v>0</v>
      </c>
    </row>
    <row r="231" spans="1:3" ht="16.5" customHeight="1">
      <c r="A231" s="38">
        <v>2013799</v>
      </c>
      <c r="B231" s="38" t="s">
        <v>836</v>
      </c>
      <c r="C231" s="6">
        <v>38</v>
      </c>
    </row>
    <row r="232" spans="1:3" ht="16.5" customHeight="1">
      <c r="A232" s="38">
        <v>20138</v>
      </c>
      <c r="B232" s="55" t="s">
        <v>837</v>
      </c>
      <c r="C232" s="6">
        <f>SUM(C233:C246)</f>
        <v>3304</v>
      </c>
    </row>
    <row r="233" spans="1:3" ht="16.5" customHeight="1">
      <c r="A233" s="38">
        <v>2013801</v>
      </c>
      <c r="B233" s="38" t="s">
        <v>712</v>
      </c>
      <c r="C233" s="6">
        <v>2909</v>
      </c>
    </row>
    <row r="234" spans="1:3" ht="16.5" customHeight="1">
      <c r="A234" s="38">
        <v>2013802</v>
      </c>
      <c r="B234" s="38" t="s">
        <v>713</v>
      </c>
      <c r="C234" s="6">
        <v>0</v>
      </c>
    </row>
    <row r="235" spans="1:3" ht="16.5" customHeight="1">
      <c r="A235" s="38">
        <v>2013803</v>
      </c>
      <c r="B235" s="38" t="s">
        <v>714</v>
      </c>
      <c r="C235" s="6">
        <v>0</v>
      </c>
    </row>
    <row r="236" spans="1:3" ht="16.5" customHeight="1">
      <c r="A236" s="38">
        <v>2013804</v>
      </c>
      <c r="B236" s="38" t="s">
        <v>838</v>
      </c>
      <c r="C236" s="6">
        <v>10</v>
      </c>
    </row>
    <row r="237" spans="1:3" ht="16.5" customHeight="1">
      <c r="A237" s="38">
        <v>2013805</v>
      </c>
      <c r="B237" s="38" t="s">
        <v>839</v>
      </c>
      <c r="C237" s="6">
        <v>50</v>
      </c>
    </row>
    <row r="238" spans="1:3" ht="16.5" customHeight="1">
      <c r="A238" s="38">
        <v>2013808</v>
      </c>
      <c r="B238" s="38" t="s">
        <v>753</v>
      </c>
      <c r="C238" s="6">
        <v>30</v>
      </c>
    </row>
    <row r="239" spans="1:3" ht="16.5" customHeight="1">
      <c r="A239" s="38">
        <v>2013810</v>
      </c>
      <c r="B239" s="38" t="s">
        <v>840</v>
      </c>
      <c r="C239" s="6">
        <v>0</v>
      </c>
    </row>
    <row r="240" spans="1:3" ht="16.5" customHeight="1">
      <c r="A240" s="38">
        <v>2013812</v>
      </c>
      <c r="B240" s="38" t="s">
        <v>841</v>
      </c>
      <c r="C240" s="6">
        <v>8</v>
      </c>
    </row>
    <row r="241" spans="1:3" ht="16.5" customHeight="1">
      <c r="A241" s="38">
        <v>2013813</v>
      </c>
      <c r="B241" s="38" t="s">
        <v>842</v>
      </c>
      <c r="C241" s="6">
        <v>16</v>
      </c>
    </row>
    <row r="242" spans="1:3" ht="16.5" customHeight="1">
      <c r="A242" s="38">
        <v>2013814</v>
      </c>
      <c r="B242" s="38" t="s">
        <v>843</v>
      </c>
      <c r="C242" s="6">
        <v>0</v>
      </c>
    </row>
    <row r="243" spans="1:3" ht="16.5" customHeight="1">
      <c r="A243" s="38">
        <v>2013815</v>
      </c>
      <c r="B243" s="38" t="s">
        <v>844</v>
      </c>
      <c r="C243" s="6">
        <v>98</v>
      </c>
    </row>
    <row r="244" spans="1:3" ht="16.5" customHeight="1">
      <c r="A244" s="38">
        <v>2013816</v>
      </c>
      <c r="B244" s="38" t="s">
        <v>845</v>
      </c>
      <c r="C244" s="6">
        <v>183</v>
      </c>
    </row>
    <row r="245" spans="1:3" ht="16.5" customHeight="1">
      <c r="A245" s="38">
        <v>2013850</v>
      </c>
      <c r="B245" s="38" t="s">
        <v>721</v>
      </c>
      <c r="C245" s="6">
        <v>0</v>
      </c>
    </row>
    <row r="246" spans="1:3" ht="16.5" customHeight="1">
      <c r="A246" s="38">
        <v>2013899</v>
      </c>
      <c r="B246" s="38" t="s">
        <v>846</v>
      </c>
      <c r="C246" s="6">
        <v>0</v>
      </c>
    </row>
    <row r="247" spans="1:3" ht="16.5" customHeight="1">
      <c r="A247" s="38">
        <v>20199</v>
      </c>
      <c r="B247" s="55" t="s">
        <v>847</v>
      </c>
      <c r="C247" s="6">
        <f>SUM(C248:C249)</f>
        <v>355</v>
      </c>
    </row>
    <row r="248" spans="1:3" ht="16.5" customHeight="1">
      <c r="A248" s="38">
        <v>2019901</v>
      </c>
      <c r="B248" s="38" t="s">
        <v>848</v>
      </c>
      <c r="C248" s="6">
        <v>0</v>
      </c>
    </row>
    <row r="249" spans="1:3" ht="16.5" customHeight="1">
      <c r="A249" s="38">
        <v>2019999</v>
      </c>
      <c r="B249" s="38" t="s">
        <v>849</v>
      </c>
      <c r="C249" s="6">
        <v>355</v>
      </c>
    </row>
    <row r="250" spans="1:3" ht="16.5" customHeight="1">
      <c r="A250" s="38">
        <v>202</v>
      </c>
      <c r="B250" s="55" t="s">
        <v>850</v>
      </c>
      <c r="C250" s="6">
        <f>SUM(C251,C258,C261,C264,C270,C275,C277,C282,C288)</f>
        <v>0</v>
      </c>
    </row>
    <row r="251" spans="1:3" ht="16.5" customHeight="1">
      <c r="A251" s="38">
        <v>20201</v>
      </c>
      <c r="B251" s="55" t="s">
        <v>851</v>
      </c>
      <c r="C251" s="6">
        <f>SUM(C252:C257)</f>
        <v>0</v>
      </c>
    </row>
    <row r="252" spans="1:3" ht="16.5" customHeight="1">
      <c r="A252" s="38">
        <v>2020101</v>
      </c>
      <c r="B252" s="38" t="s">
        <v>712</v>
      </c>
      <c r="C252" s="6">
        <v>0</v>
      </c>
    </row>
    <row r="253" spans="1:3" ht="16.5" customHeight="1">
      <c r="A253" s="38">
        <v>2020102</v>
      </c>
      <c r="B253" s="38" t="s">
        <v>713</v>
      </c>
      <c r="C253" s="6">
        <v>0</v>
      </c>
    </row>
    <row r="254" spans="1:3" ht="16.5" customHeight="1">
      <c r="A254" s="38">
        <v>2020103</v>
      </c>
      <c r="B254" s="38" t="s">
        <v>714</v>
      </c>
      <c r="C254" s="6">
        <v>0</v>
      </c>
    </row>
    <row r="255" spans="1:3" ht="16.5" customHeight="1">
      <c r="A255" s="38">
        <v>2020104</v>
      </c>
      <c r="B255" s="38" t="s">
        <v>818</v>
      </c>
      <c r="C255" s="6">
        <v>0</v>
      </c>
    </row>
    <row r="256" spans="1:3" ht="16.5" customHeight="1">
      <c r="A256" s="38">
        <v>2020150</v>
      </c>
      <c r="B256" s="38" t="s">
        <v>721</v>
      </c>
      <c r="C256" s="6">
        <v>0</v>
      </c>
    </row>
    <row r="257" spans="1:3" ht="16.5" customHeight="1">
      <c r="A257" s="38">
        <v>2020199</v>
      </c>
      <c r="B257" s="38" t="s">
        <v>852</v>
      </c>
      <c r="C257" s="6">
        <v>0</v>
      </c>
    </row>
    <row r="258" spans="1:3" ht="16.5" customHeight="1">
      <c r="A258" s="38">
        <v>20202</v>
      </c>
      <c r="B258" s="55" t="s">
        <v>853</v>
      </c>
      <c r="C258" s="6">
        <f>SUM(C259:C260)</f>
        <v>0</v>
      </c>
    </row>
    <row r="259" spans="1:3" ht="16.5" customHeight="1">
      <c r="A259" s="38">
        <v>2020201</v>
      </c>
      <c r="B259" s="38" t="s">
        <v>854</v>
      </c>
      <c r="C259" s="6">
        <v>0</v>
      </c>
    </row>
    <row r="260" spans="1:3" ht="16.5" customHeight="1">
      <c r="A260" s="38">
        <v>2020202</v>
      </c>
      <c r="B260" s="38" t="s">
        <v>855</v>
      </c>
      <c r="C260" s="6">
        <v>0</v>
      </c>
    </row>
    <row r="261" spans="1:3" ht="16.5" customHeight="1">
      <c r="A261" s="38">
        <v>20203</v>
      </c>
      <c r="B261" s="55" t="s">
        <v>856</v>
      </c>
      <c r="C261" s="6">
        <f>SUM(C262:C263)</f>
        <v>0</v>
      </c>
    </row>
    <row r="262" spans="1:3" ht="16.5" customHeight="1">
      <c r="A262" s="38">
        <v>2020304</v>
      </c>
      <c r="B262" s="38" t="s">
        <v>857</v>
      </c>
      <c r="C262" s="6">
        <v>0</v>
      </c>
    </row>
    <row r="263" spans="1:3" ht="16.5" customHeight="1">
      <c r="A263" s="38">
        <v>2020306</v>
      </c>
      <c r="B263" s="38" t="s">
        <v>858</v>
      </c>
      <c r="C263" s="6">
        <v>0</v>
      </c>
    </row>
    <row r="264" spans="1:3" ht="16.5" customHeight="1">
      <c r="A264" s="38">
        <v>20204</v>
      </c>
      <c r="B264" s="55" t="s">
        <v>859</v>
      </c>
      <c r="C264" s="6">
        <f>SUM(C265:C269)</f>
        <v>0</v>
      </c>
    </row>
    <row r="265" spans="1:3" ht="16.5" customHeight="1">
      <c r="A265" s="38">
        <v>2020401</v>
      </c>
      <c r="B265" s="38" t="s">
        <v>860</v>
      </c>
      <c r="C265" s="6">
        <v>0</v>
      </c>
    </row>
    <row r="266" spans="1:3" ht="16.5" customHeight="1">
      <c r="A266" s="38">
        <v>2020402</v>
      </c>
      <c r="B266" s="38" t="s">
        <v>861</v>
      </c>
      <c r="C266" s="6">
        <v>0</v>
      </c>
    </row>
    <row r="267" spans="1:3" ht="16.5" customHeight="1">
      <c r="A267" s="38">
        <v>2020403</v>
      </c>
      <c r="B267" s="38" t="s">
        <v>862</v>
      </c>
      <c r="C267" s="6">
        <v>0</v>
      </c>
    </row>
    <row r="268" spans="1:3" ht="16.5" customHeight="1">
      <c r="A268" s="38">
        <v>2020404</v>
      </c>
      <c r="B268" s="38" t="s">
        <v>863</v>
      </c>
      <c r="C268" s="6">
        <v>0</v>
      </c>
    </row>
    <row r="269" spans="1:3" ht="16.5" customHeight="1">
      <c r="A269" s="38">
        <v>2020499</v>
      </c>
      <c r="B269" s="38" t="s">
        <v>864</v>
      </c>
      <c r="C269" s="6">
        <v>0</v>
      </c>
    </row>
    <row r="270" spans="1:3" ht="16.5" customHeight="1">
      <c r="A270" s="38">
        <v>20205</v>
      </c>
      <c r="B270" s="55" t="s">
        <v>865</v>
      </c>
      <c r="C270" s="6">
        <f>SUM(C271:C274)</f>
        <v>0</v>
      </c>
    </row>
    <row r="271" spans="1:3" ht="16.5" customHeight="1">
      <c r="A271" s="38">
        <v>2020503</v>
      </c>
      <c r="B271" s="38" t="s">
        <v>866</v>
      </c>
      <c r="C271" s="6">
        <v>0</v>
      </c>
    </row>
    <row r="272" spans="1:3" ht="16.5" customHeight="1">
      <c r="A272" s="38">
        <v>2020504</v>
      </c>
      <c r="B272" s="38" t="s">
        <v>867</v>
      </c>
      <c r="C272" s="6">
        <v>0</v>
      </c>
    </row>
    <row r="273" spans="1:3" ht="16.5" customHeight="1">
      <c r="A273" s="38">
        <v>2020505</v>
      </c>
      <c r="B273" s="38" t="s">
        <v>868</v>
      </c>
      <c r="C273" s="6">
        <v>0</v>
      </c>
    </row>
    <row r="274" spans="1:3" ht="16.5" customHeight="1">
      <c r="A274" s="38">
        <v>2020599</v>
      </c>
      <c r="B274" s="38" t="s">
        <v>869</v>
      </c>
      <c r="C274" s="6">
        <v>0</v>
      </c>
    </row>
    <row r="275" spans="1:3" ht="16.5" customHeight="1">
      <c r="A275" s="38">
        <v>20206</v>
      </c>
      <c r="B275" s="55" t="s">
        <v>870</v>
      </c>
      <c r="C275" s="6">
        <f>C276</f>
        <v>0</v>
      </c>
    </row>
    <row r="276" spans="1:3" ht="16.5" customHeight="1">
      <c r="A276" s="38">
        <v>2020601</v>
      </c>
      <c r="B276" s="38" t="s">
        <v>871</v>
      </c>
      <c r="C276" s="6">
        <v>0</v>
      </c>
    </row>
    <row r="277" spans="1:3" ht="16.5" customHeight="1">
      <c r="A277" s="38">
        <v>20207</v>
      </c>
      <c r="B277" s="55" t="s">
        <v>872</v>
      </c>
      <c r="C277" s="6">
        <f>SUM(C278:C281)</f>
        <v>0</v>
      </c>
    </row>
    <row r="278" spans="1:3" ht="16.5" customHeight="1">
      <c r="A278" s="38">
        <v>2020701</v>
      </c>
      <c r="B278" s="38" t="s">
        <v>873</v>
      </c>
      <c r="C278" s="6">
        <v>0</v>
      </c>
    </row>
    <row r="279" spans="1:3" ht="16.5" customHeight="1">
      <c r="A279" s="38">
        <v>2020702</v>
      </c>
      <c r="B279" s="38" t="s">
        <v>874</v>
      </c>
      <c r="C279" s="6">
        <v>0</v>
      </c>
    </row>
    <row r="280" spans="1:3" ht="16.5" customHeight="1">
      <c r="A280" s="38">
        <v>2020703</v>
      </c>
      <c r="B280" s="38" t="s">
        <v>875</v>
      </c>
      <c r="C280" s="6">
        <v>0</v>
      </c>
    </row>
    <row r="281" spans="1:3" ht="16.5" customHeight="1">
      <c r="A281" s="38">
        <v>2020799</v>
      </c>
      <c r="B281" s="38" t="s">
        <v>876</v>
      </c>
      <c r="C281" s="6">
        <v>0</v>
      </c>
    </row>
    <row r="282" spans="1:3" ht="16.5" customHeight="1">
      <c r="A282" s="38">
        <v>20208</v>
      </c>
      <c r="B282" s="55" t="s">
        <v>877</v>
      </c>
      <c r="C282" s="6">
        <f>SUM(C283:C287)</f>
        <v>0</v>
      </c>
    </row>
    <row r="283" spans="1:3" ht="16.5" customHeight="1">
      <c r="A283" s="38">
        <v>2020801</v>
      </c>
      <c r="B283" s="38" t="s">
        <v>712</v>
      </c>
      <c r="C283" s="6">
        <v>0</v>
      </c>
    </row>
    <row r="284" spans="1:3" ht="16.5" customHeight="1">
      <c r="A284" s="38">
        <v>2020802</v>
      </c>
      <c r="B284" s="38" t="s">
        <v>713</v>
      </c>
      <c r="C284" s="6">
        <v>0</v>
      </c>
    </row>
    <row r="285" spans="1:3" ht="16.5" customHeight="1">
      <c r="A285" s="38">
        <v>2020803</v>
      </c>
      <c r="B285" s="38" t="s">
        <v>714</v>
      </c>
      <c r="C285" s="6">
        <v>0</v>
      </c>
    </row>
    <row r="286" spans="1:3" ht="16.5" customHeight="1">
      <c r="A286" s="38">
        <v>2020850</v>
      </c>
      <c r="B286" s="38" t="s">
        <v>721</v>
      </c>
      <c r="C286" s="6">
        <v>0</v>
      </c>
    </row>
    <row r="287" spans="1:3" ht="16.5" customHeight="1">
      <c r="A287" s="38">
        <v>2020899</v>
      </c>
      <c r="B287" s="38" t="s">
        <v>878</v>
      </c>
      <c r="C287" s="6">
        <v>0</v>
      </c>
    </row>
    <row r="288" spans="1:3" ht="16.5" customHeight="1">
      <c r="A288" s="38">
        <v>20299</v>
      </c>
      <c r="B288" s="55" t="s">
        <v>879</v>
      </c>
      <c r="C288" s="6">
        <f>C289</f>
        <v>0</v>
      </c>
    </row>
    <row r="289" spans="1:3" ht="16.5" customHeight="1">
      <c r="A289" s="38">
        <v>2029901</v>
      </c>
      <c r="B289" s="38" t="s">
        <v>880</v>
      </c>
      <c r="C289" s="6">
        <v>0</v>
      </c>
    </row>
    <row r="290" spans="1:3" ht="16.5" customHeight="1">
      <c r="A290" s="38">
        <v>203</v>
      </c>
      <c r="B290" s="55" t="s">
        <v>881</v>
      </c>
      <c r="C290" s="6">
        <f>SUM(C291,C293,C295,C297,C307)</f>
        <v>207</v>
      </c>
    </row>
    <row r="291" spans="1:3" ht="16.5" customHeight="1">
      <c r="A291" s="38">
        <v>20301</v>
      </c>
      <c r="B291" s="55" t="s">
        <v>882</v>
      </c>
      <c r="C291" s="6">
        <f>C292</f>
        <v>0</v>
      </c>
    </row>
    <row r="292" spans="1:3" ht="16.5" customHeight="1">
      <c r="A292" s="38">
        <v>2030101</v>
      </c>
      <c r="B292" s="38" t="s">
        <v>883</v>
      </c>
      <c r="C292" s="6">
        <v>0</v>
      </c>
    </row>
    <row r="293" spans="1:3" ht="16.5" customHeight="1">
      <c r="A293" s="38">
        <v>20304</v>
      </c>
      <c r="B293" s="55" t="s">
        <v>884</v>
      </c>
      <c r="C293" s="6">
        <f>C294</f>
        <v>0</v>
      </c>
    </row>
    <row r="294" spans="1:3" ht="16.5" customHeight="1">
      <c r="A294" s="38">
        <v>2030401</v>
      </c>
      <c r="B294" s="38" t="s">
        <v>885</v>
      </c>
      <c r="C294" s="6">
        <v>0</v>
      </c>
    </row>
    <row r="295" spans="1:3" ht="16.5" customHeight="1">
      <c r="A295" s="38">
        <v>20305</v>
      </c>
      <c r="B295" s="55" t="s">
        <v>886</v>
      </c>
      <c r="C295" s="6">
        <f>C296</f>
        <v>0</v>
      </c>
    </row>
    <row r="296" spans="1:3" ht="16.5" customHeight="1">
      <c r="A296" s="38">
        <v>2030501</v>
      </c>
      <c r="B296" s="38" t="s">
        <v>887</v>
      </c>
      <c r="C296" s="6">
        <v>0</v>
      </c>
    </row>
    <row r="297" spans="1:3" ht="16.5" customHeight="1">
      <c r="A297" s="38">
        <v>20306</v>
      </c>
      <c r="B297" s="55" t="s">
        <v>888</v>
      </c>
      <c r="C297" s="6">
        <f>SUM(C298:C306)</f>
        <v>90</v>
      </c>
    </row>
    <row r="298" spans="1:3" ht="16.5" customHeight="1">
      <c r="A298" s="38">
        <v>2030601</v>
      </c>
      <c r="B298" s="38" t="s">
        <v>889</v>
      </c>
      <c r="C298" s="6">
        <v>25</v>
      </c>
    </row>
    <row r="299" spans="1:3" ht="16.5" customHeight="1">
      <c r="A299" s="38">
        <v>2030602</v>
      </c>
      <c r="B299" s="38" t="s">
        <v>890</v>
      </c>
      <c r="C299" s="6">
        <v>0</v>
      </c>
    </row>
    <row r="300" spans="1:3" ht="16.5" customHeight="1">
      <c r="A300" s="38">
        <v>2030603</v>
      </c>
      <c r="B300" s="38" t="s">
        <v>891</v>
      </c>
      <c r="C300" s="6">
        <v>0</v>
      </c>
    </row>
    <row r="301" spans="1:3" ht="16.5" customHeight="1">
      <c r="A301" s="38">
        <v>2030604</v>
      </c>
      <c r="B301" s="38" t="s">
        <v>892</v>
      </c>
      <c r="C301" s="6">
        <v>0</v>
      </c>
    </row>
    <row r="302" spans="1:3" ht="16.5" customHeight="1">
      <c r="A302" s="38">
        <v>2030605</v>
      </c>
      <c r="B302" s="38" t="s">
        <v>893</v>
      </c>
      <c r="C302" s="6">
        <v>15</v>
      </c>
    </row>
    <row r="303" spans="1:3" ht="16.5" customHeight="1">
      <c r="A303" s="38">
        <v>2030606</v>
      </c>
      <c r="B303" s="38" t="s">
        <v>894</v>
      </c>
      <c r="C303" s="6">
        <v>0</v>
      </c>
    </row>
    <row r="304" spans="1:3" ht="16.5" customHeight="1">
      <c r="A304" s="38">
        <v>2030607</v>
      </c>
      <c r="B304" s="38" t="s">
        <v>895</v>
      </c>
      <c r="C304" s="6">
        <v>50</v>
      </c>
    </row>
    <row r="305" spans="1:3" ht="16.5" customHeight="1">
      <c r="A305" s="38">
        <v>2030608</v>
      </c>
      <c r="B305" s="38" t="s">
        <v>896</v>
      </c>
      <c r="C305" s="6">
        <v>0</v>
      </c>
    </row>
    <row r="306" spans="1:3" ht="16.5" customHeight="1">
      <c r="A306" s="38">
        <v>2030699</v>
      </c>
      <c r="B306" s="38" t="s">
        <v>897</v>
      </c>
      <c r="C306" s="6">
        <v>0</v>
      </c>
    </row>
    <row r="307" spans="1:3" ht="16.5" customHeight="1">
      <c r="A307" s="38">
        <v>20399</v>
      </c>
      <c r="B307" s="55" t="s">
        <v>898</v>
      </c>
      <c r="C307" s="6">
        <f>C308</f>
        <v>117</v>
      </c>
    </row>
    <row r="308" spans="1:3" ht="16.5" customHeight="1">
      <c r="A308" s="38">
        <v>2039901</v>
      </c>
      <c r="B308" s="38" t="s">
        <v>899</v>
      </c>
      <c r="C308" s="6">
        <v>117</v>
      </c>
    </row>
    <row r="309" spans="1:3" ht="16.5" customHeight="1">
      <c r="A309" s="38">
        <v>204</v>
      </c>
      <c r="B309" s="55" t="s">
        <v>900</v>
      </c>
      <c r="C309" s="6">
        <f>SUM(C310,C313,C324,C331,C339,C348,C364,C374,C384,C392,C398)</f>
        <v>32990</v>
      </c>
    </row>
    <row r="310" spans="1:3" ht="16.5" customHeight="1">
      <c r="A310" s="38">
        <v>20401</v>
      </c>
      <c r="B310" s="55" t="s">
        <v>901</v>
      </c>
      <c r="C310" s="6">
        <f>SUM(C311:C312)</f>
        <v>0</v>
      </c>
    </row>
    <row r="311" spans="1:3" ht="16.5" customHeight="1">
      <c r="A311" s="38">
        <v>2040101</v>
      </c>
      <c r="B311" s="38" t="s">
        <v>902</v>
      </c>
      <c r="C311" s="6">
        <v>0</v>
      </c>
    </row>
    <row r="312" spans="1:3" ht="16.5" customHeight="1">
      <c r="A312" s="38">
        <v>2040199</v>
      </c>
      <c r="B312" s="38" t="s">
        <v>903</v>
      </c>
      <c r="C312" s="6">
        <v>0</v>
      </c>
    </row>
    <row r="313" spans="1:3" ht="16.5" customHeight="1">
      <c r="A313" s="38">
        <v>20402</v>
      </c>
      <c r="B313" s="55" t="s">
        <v>904</v>
      </c>
      <c r="C313" s="6">
        <f>SUM(C314:C323)</f>
        <v>13177</v>
      </c>
    </row>
    <row r="314" spans="1:3" ht="16.5" customHeight="1">
      <c r="A314" s="38">
        <v>2040201</v>
      </c>
      <c r="B314" s="38" t="s">
        <v>712</v>
      </c>
      <c r="C314" s="6">
        <v>7257</v>
      </c>
    </row>
    <row r="315" spans="1:3" ht="16.5" customHeight="1">
      <c r="A315" s="38">
        <v>2040202</v>
      </c>
      <c r="B315" s="38" t="s">
        <v>713</v>
      </c>
      <c r="C315" s="6">
        <v>0</v>
      </c>
    </row>
    <row r="316" spans="1:3" ht="16.5" customHeight="1">
      <c r="A316" s="38">
        <v>2040203</v>
      </c>
      <c r="B316" s="38" t="s">
        <v>714</v>
      </c>
      <c r="C316" s="6">
        <v>0</v>
      </c>
    </row>
    <row r="317" spans="1:3" ht="16.5" customHeight="1">
      <c r="A317" s="38">
        <v>2040219</v>
      </c>
      <c r="B317" s="38" t="s">
        <v>753</v>
      </c>
      <c r="C317" s="6">
        <v>0</v>
      </c>
    </row>
    <row r="318" spans="1:3" ht="16.5" customHeight="1">
      <c r="A318" s="38">
        <v>2040220</v>
      </c>
      <c r="B318" s="38" t="s">
        <v>905</v>
      </c>
      <c r="C318" s="6">
        <v>0</v>
      </c>
    </row>
    <row r="319" spans="1:3" ht="16.5" customHeight="1">
      <c r="A319" s="38">
        <v>2040221</v>
      </c>
      <c r="B319" s="38" t="s">
        <v>906</v>
      </c>
      <c r="C319" s="6">
        <v>0</v>
      </c>
    </row>
    <row r="320" spans="1:3" ht="16.5" customHeight="1">
      <c r="A320" s="38">
        <v>2040222</v>
      </c>
      <c r="B320" s="38" t="s">
        <v>907</v>
      </c>
      <c r="C320" s="6">
        <v>0</v>
      </c>
    </row>
    <row r="321" spans="1:3" ht="16.5" customHeight="1">
      <c r="A321" s="38">
        <v>2040223</v>
      </c>
      <c r="B321" s="38" t="s">
        <v>908</v>
      </c>
      <c r="C321" s="6">
        <v>0</v>
      </c>
    </row>
    <row r="322" spans="1:3" ht="16.5" customHeight="1">
      <c r="A322" s="38">
        <v>2040250</v>
      </c>
      <c r="B322" s="38" t="s">
        <v>721</v>
      </c>
      <c r="C322" s="6">
        <v>28</v>
      </c>
    </row>
    <row r="323" spans="1:3" ht="16.5" customHeight="1">
      <c r="A323" s="38">
        <v>2040299</v>
      </c>
      <c r="B323" s="38" t="s">
        <v>909</v>
      </c>
      <c r="C323" s="6">
        <v>5892</v>
      </c>
    </row>
    <row r="324" spans="1:3" ht="16.5" customHeight="1">
      <c r="A324" s="38">
        <v>20403</v>
      </c>
      <c r="B324" s="55" t="s">
        <v>910</v>
      </c>
      <c r="C324" s="6">
        <f>SUM(C325:C330)</f>
        <v>0</v>
      </c>
    </row>
    <row r="325" spans="1:3" ht="16.5" customHeight="1">
      <c r="A325" s="38">
        <v>2040301</v>
      </c>
      <c r="B325" s="38" t="s">
        <v>712</v>
      </c>
      <c r="C325" s="6">
        <v>0</v>
      </c>
    </row>
    <row r="326" spans="1:3" ht="16.5" customHeight="1">
      <c r="A326" s="38">
        <v>2040302</v>
      </c>
      <c r="B326" s="38" t="s">
        <v>713</v>
      </c>
      <c r="C326" s="6">
        <v>0</v>
      </c>
    </row>
    <row r="327" spans="1:3" ht="16.5" customHeight="1">
      <c r="A327" s="38">
        <v>2040303</v>
      </c>
      <c r="B327" s="38" t="s">
        <v>714</v>
      </c>
      <c r="C327" s="6">
        <v>0</v>
      </c>
    </row>
    <row r="328" spans="1:3" ht="16.5" customHeight="1">
      <c r="A328" s="38">
        <v>2040304</v>
      </c>
      <c r="B328" s="38" t="s">
        <v>911</v>
      </c>
      <c r="C328" s="6">
        <v>0</v>
      </c>
    </row>
    <row r="329" spans="1:3" ht="16.5" customHeight="1">
      <c r="A329" s="38">
        <v>2040350</v>
      </c>
      <c r="B329" s="38" t="s">
        <v>721</v>
      </c>
      <c r="C329" s="6">
        <v>0</v>
      </c>
    </row>
    <row r="330" spans="1:3" ht="16.5" customHeight="1">
      <c r="A330" s="38">
        <v>2040399</v>
      </c>
      <c r="B330" s="38" t="s">
        <v>912</v>
      </c>
      <c r="C330" s="6">
        <v>0</v>
      </c>
    </row>
    <row r="331" spans="1:3" ht="16.5" customHeight="1">
      <c r="A331" s="38">
        <v>20404</v>
      </c>
      <c r="B331" s="55" t="s">
        <v>913</v>
      </c>
      <c r="C331" s="6">
        <f>SUM(C332:C338)</f>
        <v>1733</v>
      </c>
    </row>
    <row r="332" spans="1:3" ht="16.5" customHeight="1">
      <c r="A332" s="38">
        <v>2040401</v>
      </c>
      <c r="B332" s="38" t="s">
        <v>712</v>
      </c>
      <c r="C332" s="6">
        <v>1430</v>
      </c>
    </row>
    <row r="333" spans="1:3" ht="16.5" customHeight="1">
      <c r="A333" s="38">
        <v>2040402</v>
      </c>
      <c r="B333" s="38" t="s">
        <v>713</v>
      </c>
      <c r="C333" s="6">
        <v>0</v>
      </c>
    </row>
    <row r="334" spans="1:3" ht="16.5" customHeight="1">
      <c r="A334" s="38">
        <v>2040403</v>
      </c>
      <c r="B334" s="38" t="s">
        <v>714</v>
      </c>
      <c r="C334" s="6">
        <v>0</v>
      </c>
    </row>
    <row r="335" spans="1:3" ht="16.5" customHeight="1">
      <c r="A335" s="38">
        <v>2040409</v>
      </c>
      <c r="B335" s="38" t="s">
        <v>914</v>
      </c>
      <c r="C335" s="6">
        <v>0</v>
      </c>
    </row>
    <row r="336" spans="1:3" ht="16.5" customHeight="1">
      <c r="A336" s="38">
        <v>2040410</v>
      </c>
      <c r="B336" s="38" t="s">
        <v>915</v>
      </c>
      <c r="C336" s="6">
        <v>0</v>
      </c>
    </row>
    <row r="337" spans="1:3" ht="16.5" customHeight="1">
      <c r="A337" s="38">
        <v>2040450</v>
      </c>
      <c r="B337" s="38" t="s">
        <v>721</v>
      </c>
      <c r="C337" s="6">
        <v>0</v>
      </c>
    </row>
    <row r="338" spans="1:3" ht="16.5" customHeight="1">
      <c r="A338" s="38">
        <v>2040499</v>
      </c>
      <c r="B338" s="38" t="s">
        <v>916</v>
      </c>
      <c r="C338" s="6">
        <v>303</v>
      </c>
    </row>
    <row r="339" spans="1:3" ht="16.5" customHeight="1">
      <c r="A339" s="38">
        <v>20405</v>
      </c>
      <c r="B339" s="55" t="s">
        <v>917</v>
      </c>
      <c r="C339" s="6">
        <f>SUM(C340:C347)</f>
        <v>5209</v>
      </c>
    </row>
    <row r="340" spans="1:3" ht="16.5" customHeight="1">
      <c r="A340" s="38">
        <v>2040501</v>
      </c>
      <c r="B340" s="38" t="s">
        <v>712</v>
      </c>
      <c r="C340" s="6">
        <v>3420</v>
      </c>
    </row>
    <row r="341" spans="1:3" ht="16.5" customHeight="1">
      <c r="A341" s="38">
        <v>2040502</v>
      </c>
      <c r="B341" s="38" t="s">
        <v>713</v>
      </c>
      <c r="C341" s="6">
        <v>0</v>
      </c>
    </row>
    <row r="342" spans="1:3" ht="16.5" customHeight="1">
      <c r="A342" s="38">
        <v>2040503</v>
      </c>
      <c r="B342" s="38" t="s">
        <v>714</v>
      </c>
      <c r="C342" s="6">
        <v>0</v>
      </c>
    </row>
    <row r="343" spans="1:3" ht="16.5" customHeight="1">
      <c r="A343" s="38">
        <v>2040504</v>
      </c>
      <c r="B343" s="38" t="s">
        <v>918</v>
      </c>
      <c r="C343" s="6">
        <v>0</v>
      </c>
    </row>
    <row r="344" spans="1:3" ht="16.5" customHeight="1">
      <c r="A344" s="38">
        <v>2040505</v>
      </c>
      <c r="B344" s="38" t="s">
        <v>919</v>
      </c>
      <c r="C344" s="6">
        <v>0</v>
      </c>
    </row>
    <row r="345" spans="1:3" ht="16.5" customHeight="1">
      <c r="A345" s="38">
        <v>2040506</v>
      </c>
      <c r="B345" s="38" t="s">
        <v>920</v>
      </c>
      <c r="C345" s="6">
        <v>0</v>
      </c>
    </row>
    <row r="346" spans="1:3" ht="16.5" customHeight="1">
      <c r="A346" s="38">
        <v>2040550</v>
      </c>
      <c r="B346" s="38" t="s">
        <v>721</v>
      </c>
      <c r="C346" s="6">
        <v>0</v>
      </c>
    </row>
    <row r="347" spans="1:3" ht="16.5" customHeight="1">
      <c r="A347" s="38">
        <v>2040599</v>
      </c>
      <c r="B347" s="38" t="s">
        <v>921</v>
      </c>
      <c r="C347" s="6">
        <v>1789</v>
      </c>
    </row>
    <row r="348" spans="1:3" ht="16.5" customHeight="1">
      <c r="A348" s="38">
        <v>20406</v>
      </c>
      <c r="B348" s="55" t="s">
        <v>922</v>
      </c>
      <c r="C348" s="6">
        <f>SUM(C349:C363)</f>
        <v>1309</v>
      </c>
    </row>
    <row r="349" spans="1:3" ht="16.5" customHeight="1">
      <c r="A349" s="38">
        <v>2040601</v>
      </c>
      <c r="B349" s="38" t="s">
        <v>712</v>
      </c>
      <c r="C349" s="6">
        <v>1075</v>
      </c>
    </row>
    <row r="350" spans="1:3" ht="16.5" customHeight="1">
      <c r="A350" s="38">
        <v>2040602</v>
      </c>
      <c r="B350" s="38" t="s">
        <v>713</v>
      </c>
      <c r="C350" s="6">
        <v>0</v>
      </c>
    </row>
    <row r="351" spans="1:3" ht="16.5" customHeight="1">
      <c r="A351" s="38">
        <v>2040603</v>
      </c>
      <c r="B351" s="38" t="s">
        <v>714</v>
      </c>
      <c r="C351" s="6">
        <v>0</v>
      </c>
    </row>
    <row r="352" spans="1:3" ht="16.5" customHeight="1">
      <c r="A352" s="38">
        <v>2040604</v>
      </c>
      <c r="B352" s="38" t="s">
        <v>923</v>
      </c>
      <c r="C352" s="6">
        <v>8</v>
      </c>
    </row>
    <row r="353" spans="1:3" ht="16.5" customHeight="1">
      <c r="A353" s="38">
        <v>2040605</v>
      </c>
      <c r="B353" s="38" t="s">
        <v>924</v>
      </c>
      <c r="C353" s="6">
        <v>4</v>
      </c>
    </row>
    <row r="354" spans="1:3" ht="16.5" customHeight="1">
      <c r="A354" s="38">
        <v>2040606</v>
      </c>
      <c r="B354" s="38" t="s">
        <v>925</v>
      </c>
      <c r="C354" s="6">
        <v>0</v>
      </c>
    </row>
    <row r="355" spans="1:3" ht="16.5" customHeight="1">
      <c r="A355" s="38">
        <v>2040607</v>
      </c>
      <c r="B355" s="38" t="s">
        <v>926</v>
      </c>
      <c r="C355" s="6">
        <v>1</v>
      </c>
    </row>
    <row r="356" spans="1:3" ht="16.5" customHeight="1">
      <c r="A356" s="38">
        <v>2040608</v>
      </c>
      <c r="B356" s="38" t="s">
        <v>927</v>
      </c>
      <c r="C356" s="6">
        <v>0</v>
      </c>
    </row>
    <row r="357" spans="1:3" ht="16.5" customHeight="1">
      <c r="A357" s="38">
        <v>2040609</v>
      </c>
      <c r="B357" s="38" t="s">
        <v>928</v>
      </c>
      <c r="C357" s="6">
        <v>0</v>
      </c>
    </row>
    <row r="358" spans="1:3" ht="16.5" customHeight="1">
      <c r="A358" s="38">
        <v>2040610</v>
      </c>
      <c r="B358" s="38" t="s">
        <v>929</v>
      </c>
      <c r="C358" s="6">
        <v>5</v>
      </c>
    </row>
    <row r="359" spans="1:3" ht="16.5" customHeight="1">
      <c r="A359" s="38">
        <v>2040611</v>
      </c>
      <c r="B359" s="38" t="s">
        <v>930</v>
      </c>
      <c r="C359" s="6">
        <v>0</v>
      </c>
    </row>
    <row r="360" spans="1:3" ht="16.5" customHeight="1">
      <c r="A360" s="38">
        <v>2040612</v>
      </c>
      <c r="B360" s="38" t="s">
        <v>931</v>
      </c>
      <c r="C360" s="6">
        <v>0</v>
      </c>
    </row>
    <row r="361" spans="1:3" ht="16.5" customHeight="1">
      <c r="A361" s="38">
        <v>2040613</v>
      </c>
      <c r="B361" s="38" t="s">
        <v>753</v>
      </c>
      <c r="C361" s="6">
        <v>0</v>
      </c>
    </row>
    <row r="362" spans="1:3" ht="16.5" customHeight="1">
      <c r="A362" s="38">
        <v>2040650</v>
      </c>
      <c r="B362" s="38" t="s">
        <v>721</v>
      </c>
      <c r="C362" s="6">
        <v>59</v>
      </c>
    </row>
    <row r="363" spans="1:3" ht="16.5" customHeight="1">
      <c r="A363" s="38">
        <v>2040699</v>
      </c>
      <c r="B363" s="38" t="s">
        <v>932</v>
      </c>
      <c r="C363" s="6">
        <v>157</v>
      </c>
    </row>
    <row r="364" spans="1:3" ht="16.5" customHeight="1">
      <c r="A364" s="38">
        <v>20407</v>
      </c>
      <c r="B364" s="55" t="s">
        <v>933</v>
      </c>
      <c r="C364" s="6">
        <f>SUM(C365:C373)</f>
        <v>0</v>
      </c>
    </row>
    <row r="365" spans="1:3" ht="16.5" customHeight="1">
      <c r="A365" s="38">
        <v>2040701</v>
      </c>
      <c r="B365" s="38" t="s">
        <v>712</v>
      </c>
      <c r="C365" s="6">
        <v>0</v>
      </c>
    </row>
    <row r="366" spans="1:3" ht="16.5" customHeight="1">
      <c r="A366" s="38">
        <v>2040702</v>
      </c>
      <c r="B366" s="38" t="s">
        <v>713</v>
      </c>
      <c r="C366" s="6">
        <v>0</v>
      </c>
    </row>
    <row r="367" spans="1:3" ht="16.5" customHeight="1">
      <c r="A367" s="38">
        <v>2040703</v>
      </c>
      <c r="B367" s="38" t="s">
        <v>714</v>
      </c>
      <c r="C367" s="6">
        <v>0</v>
      </c>
    </row>
    <row r="368" spans="1:3" ht="16.5" customHeight="1">
      <c r="A368" s="38">
        <v>2040704</v>
      </c>
      <c r="B368" s="38" t="s">
        <v>934</v>
      </c>
      <c r="C368" s="6">
        <v>0</v>
      </c>
    </row>
    <row r="369" spans="1:3" ht="16.5" customHeight="1">
      <c r="A369" s="38">
        <v>2040705</v>
      </c>
      <c r="B369" s="38" t="s">
        <v>935</v>
      </c>
      <c r="C369" s="6">
        <v>0</v>
      </c>
    </row>
    <row r="370" spans="1:3" ht="16.5" customHeight="1">
      <c r="A370" s="38">
        <v>2040706</v>
      </c>
      <c r="B370" s="38" t="s">
        <v>936</v>
      </c>
      <c r="C370" s="6">
        <v>0</v>
      </c>
    </row>
    <row r="371" spans="1:3" ht="16.5" customHeight="1">
      <c r="A371" s="38">
        <v>2040707</v>
      </c>
      <c r="B371" s="38" t="s">
        <v>753</v>
      </c>
      <c r="C371" s="6">
        <v>0</v>
      </c>
    </row>
    <row r="372" spans="1:3" ht="16.5" customHeight="1">
      <c r="A372" s="38">
        <v>2040750</v>
      </c>
      <c r="B372" s="38" t="s">
        <v>721</v>
      </c>
      <c r="C372" s="6">
        <v>0</v>
      </c>
    </row>
    <row r="373" spans="1:3" ht="16.5" customHeight="1">
      <c r="A373" s="38">
        <v>2040799</v>
      </c>
      <c r="B373" s="38" t="s">
        <v>937</v>
      </c>
      <c r="C373" s="6">
        <v>0</v>
      </c>
    </row>
    <row r="374" spans="1:3" ht="16.5" customHeight="1">
      <c r="A374" s="38">
        <v>20408</v>
      </c>
      <c r="B374" s="55" t="s">
        <v>938</v>
      </c>
      <c r="C374" s="6">
        <f>SUM(C375:C383)</f>
        <v>0</v>
      </c>
    </row>
    <row r="375" spans="1:3" ht="16.5" customHeight="1">
      <c r="A375" s="38">
        <v>2040801</v>
      </c>
      <c r="B375" s="38" t="s">
        <v>712</v>
      </c>
      <c r="C375" s="6">
        <v>0</v>
      </c>
    </row>
    <row r="376" spans="1:3" ht="16.5" customHeight="1">
      <c r="A376" s="38">
        <v>2040802</v>
      </c>
      <c r="B376" s="38" t="s">
        <v>713</v>
      </c>
      <c r="C376" s="6">
        <v>0</v>
      </c>
    </row>
    <row r="377" spans="1:3" ht="16.5" customHeight="1">
      <c r="A377" s="38">
        <v>2040803</v>
      </c>
      <c r="B377" s="38" t="s">
        <v>714</v>
      </c>
      <c r="C377" s="6">
        <v>0</v>
      </c>
    </row>
    <row r="378" spans="1:3" ht="16.5" customHeight="1">
      <c r="A378" s="38">
        <v>2040804</v>
      </c>
      <c r="B378" s="38" t="s">
        <v>939</v>
      </c>
      <c r="C378" s="6">
        <v>0</v>
      </c>
    </row>
    <row r="379" spans="1:3" ht="16.5" customHeight="1">
      <c r="A379" s="38">
        <v>2040805</v>
      </c>
      <c r="B379" s="38" t="s">
        <v>940</v>
      </c>
      <c r="C379" s="6">
        <v>0</v>
      </c>
    </row>
    <row r="380" spans="1:3" ht="16.5" customHeight="1">
      <c r="A380" s="38">
        <v>2040806</v>
      </c>
      <c r="B380" s="38" t="s">
        <v>941</v>
      </c>
      <c r="C380" s="6">
        <v>0</v>
      </c>
    </row>
    <row r="381" spans="1:3" ht="16.5" customHeight="1">
      <c r="A381" s="38">
        <v>2040807</v>
      </c>
      <c r="B381" s="38" t="s">
        <v>753</v>
      </c>
      <c r="C381" s="6">
        <v>0</v>
      </c>
    </row>
    <row r="382" spans="1:3" ht="16.5" customHeight="1">
      <c r="A382" s="38">
        <v>2040850</v>
      </c>
      <c r="B382" s="38" t="s">
        <v>721</v>
      </c>
      <c r="C382" s="6">
        <v>0</v>
      </c>
    </row>
    <row r="383" spans="1:3" ht="16.5" customHeight="1">
      <c r="A383" s="38">
        <v>2040899</v>
      </c>
      <c r="B383" s="38" t="s">
        <v>942</v>
      </c>
      <c r="C383" s="6">
        <v>0</v>
      </c>
    </row>
    <row r="384" spans="1:3" ht="16.5" customHeight="1">
      <c r="A384" s="38">
        <v>20409</v>
      </c>
      <c r="B384" s="55" t="s">
        <v>943</v>
      </c>
      <c r="C384" s="6">
        <f>SUM(C385:C391)</f>
        <v>0</v>
      </c>
    </row>
    <row r="385" spans="1:3" ht="16.5" customHeight="1">
      <c r="A385" s="38">
        <v>2040901</v>
      </c>
      <c r="B385" s="38" t="s">
        <v>712</v>
      </c>
      <c r="C385" s="6">
        <v>0</v>
      </c>
    </row>
    <row r="386" spans="1:3" ht="16.5" customHeight="1">
      <c r="A386" s="38">
        <v>2040902</v>
      </c>
      <c r="B386" s="38" t="s">
        <v>713</v>
      </c>
      <c r="C386" s="6">
        <v>0</v>
      </c>
    </row>
    <row r="387" spans="1:3" ht="16.5" customHeight="1">
      <c r="A387" s="38">
        <v>2040903</v>
      </c>
      <c r="B387" s="38" t="s">
        <v>714</v>
      </c>
      <c r="C387" s="6">
        <v>0</v>
      </c>
    </row>
    <row r="388" spans="1:3" ht="16.5" customHeight="1">
      <c r="A388" s="38">
        <v>2040904</v>
      </c>
      <c r="B388" s="38" t="s">
        <v>944</v>
      </c>
      <c r="C388" s="6">
        <v>0</v>
      </c>
    </row>
    <row r="389" spans="1:3" ht="16.5" customHeight="1">
      <c r="A389" s="38">
        <v>2040905</v>
      </c>
      <c r="B389" s="38" t="s">
        <v>945</v>
      </c>
      <c r="C389" s="6">
        <v>0</v>
      </c>
    </row>
    <row r="390" spans="1:3" ht="16.5" customHeight="1">
      <c r="A390" s="38">
        <v>2040950</v>
      </c>
      <c r="B390" s="38" t="s">
        <v>721</v>
      </c>
      <c r="C390" s="6">
        <v>0</v>
      </c>
    </row>
    <row r="391" spans="1:3" ht="16.5" customHeight="1">
      <c r="A391" s="38">
        <v>2040999</v>
      </c>
      <c r="B391" s="38" t="s">
        <v>946</v>
      </c>
      <c r="C391" s="6">
        <v>0</v>
      </c>
    </row>
    <row r="392" spans="1:3" ht="16.5" customHeight="1">
      <c r="A392" s="38">
        <v>20410</v>
      </c>
      <c r="B392" s="55" t="s">
        <v>947</v>
      </c>
      <c r="C392" s="6">
        <f>SUM(C393:C397)</f>
        <v>0</v>
      </c>
    </row>
    <row r="393" spans="1:3" ht="16.5" customHeight="1">
      <c r="A393" s="38">
        <v>2041001</v>
      </c>
      <c r="B393" s="38" t="s">
        <v>712</v>
      </c>
      <c r="C393" s="6">
        <v>0</v>
      </c>
    </row>
    <row r="394" spans="1:3" ht="16.5" customHeight="1">
      <c r="A394" s="38">
        <v>2041002</v>
      </c>
      <c r="B394" s="38" t="s">
        <v>713</v>
      </c>
      <c r="C394" s="6">
        <v>0</v>
      </c>
    </row>
    <row r="395" spans="1:3" ht="16.5" customHeight="1">
      <c r="A395" s="38">
        <v>2041006</v>
      </c>
      <c r="B395" s="38" t="s">
        <v>753</v>
      </c>
      <c r="C395" s="6">
        <v>0</v>
      </c>
    </row>
    <row r="396" spans="1:3" ht="16.5" customHeight="1">
      <c r="A396" s="38">
        <v>2041007</v>
      </c>
      <c r="B396" s="38" t="s">
        <v>948</v>
      </c>
      <c r="C396" s="6">
        <v>0</v>
      </c>
    </row>
    <row r="397" spans="1:3" ht="16.5" customHeight="1">
      <c r="A397" s="38">
        <v>2041099</v>
      </c>
      <c r="B397" s="38" t="s">
        <v>949</v>
      </c>
      <c r="C397" s="6">
        <v>0</v>
      </c>
    </row>
    <row r="398" spans="1:3" ht="16.5" customHeight="1">
      <c r="A398" s="38">
        <v>20499</v>
      </c>
      <c r="B398" s="55" t="s">
        <v>950</v>
      </c>
      <c r="C398" s="6">
        <f>C399</f>
        <v>11562</v>
      </c>
    </row>
    <row r="399" spans="1:3" ht="16.5" customHeight="1">
      <c r="A399" s="38">
        <v>2049901</v>
      </c>
      <c r="B399" s="38" t="s">
        <v>951</v>
      </c>
      <c r="C399" s="6">
        <v>11562</v>
      </c>
    </row>
    <row r="400" spans="1:3" ht="16.5" customHeight="1">
      <c r="A400" s="38">
        <v>205</v>
      </c>
      <c r="B400" s="55" t="s">
        <v>952</v>
      </c>
      <c r="C400" s="6">
        <f>SUM(C401,C406,C415,C421,C427,C431,C435,C439,C445,C452)</f>
        <v>125797</v>
      </c>
    </row>
    <row r="401" spans="1:3" ht="16.5" customHeight="1">
      <c r="A401" s="38">
        <v>20501</v>
      </c>
      <c r="B401" s="55" t="s">
        <v>953</v>
      </c>
      <c r="C401" s="6">
        <f>SUM(C402:C405)</f>
        <v>1195</v>
      </c>
    </row>
    <row r="402" spans="1:3" ht="16.5" customHeight="1">
      <c r="A402" s="38">
        <v>2050101</v>
      </c>
      <c r="B402" s="38" t="s">
        <v>712</v>
      </c>
      <c r="C402" s="6">
        <v>400</v>
      </c>
    </row>
    <row r="403" spans="1:3" ht="16.5" customHeight="1">
      <c r="A403" s="38">
        <v>2050102</v>
      </c>
      <c r="B403" s="38" t="s">
        <v>713</v>
      </c>
      <c r="C403" s="6">
        <v>0</v>
      </c>
    </row>
    <row r="404" spans="1:3" ht="16.5" customHeight="1">
      <c r="A404" s="38">
        <v>2050103</v>
      </c>
      <c r="B404" s="38" t="s">
        <v>714</v>
      </c>
      <c r="C404" s="6">
        <v>795</v>
      </c>
    </row>
    <row r="405" spans="1:3" ht="16.5" customHeight="1">
      <c r="A405" s="38">
        <v>2050199</v>
      </c>
      <c r="B405" s="38" t="s">
        <v>954</v>
      </c>
      <c r="C405" s="6">
        <v>0</v>
      </c>
    </row>
    <row r="406" spans="1:3" ht="16.5" customHeight="1">
      <c r="A406" s="38">
        <v>20502</v>
      </c>
      <c r="B406" s="55" t="s">
        <v>955</v>
      </c>
      <c r="C406" s="6">
        <f>SUM(C407:C414)</f>
        <v>106364</v>
      </c>
    </row>
    <row r="407" spans="1:3" ht="16.5" customHeight="1">
      <c r="A407" s="38">
        <v>2050201</v>
      </c>
      <c r="B407" s="38" t="s">
        <v>956</v>
      </c>
      <c r="C407" s="6">
        <v>5526</v>
      </c>
    </row>
    <row r="408" spans="1:3" ht="16.5" customHeight="1">
      <c r="A408" s="38">
        <v>2050202</v>
      </c>
      <c r="B408" s="38" t="s">
        <v>957</v>
      </c>
      <c r="C408" s="6">
        <v>32955</v>
      </c>
    </row>
    <row r="409" spans="1:3" ht="16.5" customHeight="1">
      <c r="A409" s="38">
        <v>2050203</v>
      </c>
      <c r="B409" s="38" t="s">
        <v>958</v>
      </c>
      <c r="C409" s="6">
        <v>23073</v>
      </c>
    </row>
    <row r="410" spans="1:3" ht="16.5" customHeight="1">
      <c r="A410" s="38">
        <v>2050204</v>
      </c>
      <c r="B410" s="38" t="s">
        <v>959</v>
      </c>
      <c r="C410" s="6">
        <v>9403</v>
      </c>
    </row>
    <row r="411" spans="1:3" ht="16.5" customHeight="1">
      <c r="A411" s="38">
        <v>2050205</v>
      </c>
      <c r="B411" s="38" t="s">
        <v>960</v>
      </c>
      <c r="C411" s="6">
        <v>0</v>
      </c>
    </row>
    <row r="412" spans="1:3" ht="16.5" customHeight="1">
      <c r="A412" s="38">
        <v>2050206</v>
      </c>
      <c r="B412" s="38" t="s">
        <v>961</v>
      </c>
      <c r="C412" s="6">
        <v>0</v>
      </c>
    </row>
    <row r="413" spans="1:3" ht="16.5" customHeight="1">
      <c r="A413" s="38">
        <v>2050207</v>
      </c>
      <c r="B413" s="38" t="s">
        <v>962</v>
      </c>
      <c r="C413" s="6">
        <v>0</v>
      </c>
    </row>
    <row r="414" spans="1:3" ht="16.5" customHeight="1">
      <c r="A414" s="38">
        <v>2050299</v>
      </c>
      <c r="B414" s="38" t="s">
        <v>963</v>
      </c>
      <c r="C414" s="6">
        <v>35407</v>
      </c>
    </row>
    <row r="415" spans="1:3" ht="16.5" customHeight="1">
      <c r="A415" s="38">
        <v>20503</v>
      </c>
      <c r="B415" s="55" t="s">
        <v>964</v>
      </c>
      <c r="C415" s="6">
        <f>SUM(C416:C420)</f>
        <v>1593</v>
      </c>
    </row>
    <row r="416" spans="1:3" ht="16.5" customHeight="1">
      <c r="A416" s="38">
        <v>2050301</v>
      </c>
      <c r="B416" s="38" t="s">
        <v>965</v>
      </c>
      <c r="C416" s="6">
        <v>0</v>
      </c>
    </row>
    <row r="417" spans="1:3" ht="16.5" customHeight="1">
      <c r="A417" s="38">
        <v>2050302</v>
      </c>
      <c r="B417" s="38" t="s">
        <v>966</v>
      </c>
      <c r="C417" s="6">
        <v>1556</v>
      </c>
    </row>
    <row r="418" spans="1:3" ht="16.5" customHeight="1">
      <c r="A418" s="38">
        <v>2050303</v>
      </c>
      <c r="B418" s="38" t="s">
        <v>967</v>
      </c>
      <c r="C418" s="6">
        <v>0</v>
      </c>
    </row>
    <row r="419" spans="1:3" ht="16.5" customHeight="1">
      <c r="A419" s="38">
        <v>2050305</v>
      </c>
      <c r="B419" s="38" t="s">
        <v>968</v>
      </c>
      <c r="C419" s="6">
        <v>0</v>
      </c>
    </row>
    <row r="420" spans="1:3" ht="16.5" customHeight="1">
      <c r="A420" s="38">
        <v>2050399</v>
      </c>
      <c r="B420" s="38" t="s">
        <v>969</v>
      </c>
      <c r="C420" s="6">
        <v>37</v>
      </c>
    </row>
    <row r="421" spans="1:3" ht="16.5" customHeight="1">
      <c r="A421" s="38">
        <v>20504</v>
      </c>
      <c r="B421" s="55" t="s">
        <v>970</v>
      </c>
      <c r="C421" s="6">
        <f>SUM(C422:C426)</f>
        <v>0</v>
      </c>
    </row>
    <row r="422" spans="1:3" ht="16.5" customHeight="1">
      <c r="A422" s="38">
        <v>2050401</v>
      </c>
      <c r="B422" s="38" t="s">
        <v>971</v>
      </c>
      <c r="C422" s="6">
        <v>0</v>
      </c>
    </row>
    <row r="423" spans="1:3" ht="16.5" customHeight="1">
      <c r="A423" s="38">
        <v>2050402</v>
      </c>
      <c r="B423" s="38" t="s">
        <v>972</v>
      </c>
      <c r="C423" s="6">
        <v>0</v>
      </c>
    </row>
    <row r="424" spans="1:3" ht="16.5" customHeight="1">
      <c r="A424" s="38">
        <v>2050403</v>
      </c>
      <c r="B424" s="38" t="s">
        <v>973</v>
      </c>
      <c r="C424" s="6">
        <v>0</v>
      </c>
    </row>
    <row r="425" spans="1:3" ht="16.5" customHeight="1">
      <c r="A425" s="38">
        <v>2050404</v>
      </c>
      <c r="B425" s="38" t="s">
        <v>974</v>
      </c>
      <c r="C425" s="6">
        <v>0</v>
      </c>
    </row>
    <row r="426" spans="1:3" ht="16.5" customHeight="1">
      <c r="A426" s="38">
        <v>2050499</v>
      </c>
      <c r="B426" s="38" t="s">
        <v>975</v>
      </c>
      <c r="C426" s="6">
        <v>0</v>
      </c>
    </row>
    <row r="427" spans="1:3" ht="16.5" customHeight="1">
      <c r="A427" s="38">
        <v>20505</v>
      </c>
      <c r="B427" s="55" t="s">
        <v>976</v>
      </c>
      <c r="C427" s="6">
        <f>SUM(C428:C430)</f>
        <v>250</v>
      </c>
    </row>
    <row r="428" spans="1:3" ht="16.5" customHeight="1">
      <c r="A428" s="38">
        <v>2050501</v>
      </c>
      <c r="B428" s="38" t="s">
        <v>977</v>
      </c>
      <c r="C428" s="6">
        <v>0</v>
      </c>
    </row>
    <row r="429" spans="1:3" ht="16.5" customHeight="1">
      <c r="A429" s="38">
        <v>2050502</v>
      </c>
      <c r="B429" s="38" t="s">
        <v>978</v>
      </c>
      <c r="C429" s="6">
        <v>250</v>
      </c>
    </row>
    <row r="430" spans="1:3" ht="16.5" customHeight="1">
      <c r="A430" s="38">
        <v>2050599</v>
      </c>
      <c r="B430" s="38" t="s">
        <v>979</v>
      </c>
      <c r="C430" s="6">
        <v>0</v>
      </c>
    </row>
    <row r="431" spans="1:3" ht="16.5" customHeight="1">
      <c r="A431" s="38">
        <v>20506</v>
      </c>
      <c r="B431" s="55" t="s">
        <v>980</v>
      </c>
      <c r="C431" s="6">
        <f>SUM(C432:C434)</f>
        <v>0</v>
      </c>
    </row>
    <row r="432" spans="1:3" ht="16.5" customHeight="1">
      <c r="A432" s="38">
        <v>2050601</v>
      </c>
      <c r="B432" s="38" t="s">
        <v>981</v>
      </c>
      <c r="C432" s="6">
        <v>0</v>
      </c>
    </row>
    <row r="433" spans="1:3" ht="16.5" customHeight="1">
      <c r="A433" s="38">
        <v>2050602</v>
      </c>
      <c r="B433" s="38" t="s">
        <v>982</v>
      </c>
      <c r="C433" s="6">
        <v>0</v>
      </c>
    </row>
    <row r="434" spans="1:3" ht="16.5" customHeight="1">
      <c r="A434" s="38">
        <v>2050699</v>
      </c>
      <c r="B434" s="38" t="s">
        <v>983</v>
      </c>
      <c r="C434" s="6">
        <v>0</v>
      </c>
    </row>
    <row r="435" spans="1:3" ht="16.5" customHeight="1">
      <c r="A435" s="38">
        <v>20507</v>
      </c>
      <c r="B435" s="55" t="s">
        <v>984</v>
      </c>
      <c r="C435" s="6">
        <f>SUM(C436:C438)</f>
        <v>0</v>
      </c>
    </row>
    <row r="436" spans="1:3" ht="16.5" customHeight="1">
      <c r="A436" s="38">
        <v>2050701</v>
      </c>
      <c r="B436" s="38" t="s">
        <v>985</v>
      </c>
      <c r="C436" s="6">
        <v>0</v>
      </c>
    </row>
    <row r="437" spans="1:3" ht="16.5" customHeight="1">
      <c r="A437" s="38">
        <v>2050702</v>
      </c>
      <c r="B437" s="38" t="s">
        <v>986</v>
      </c>
      <c r="C437" s="6">
        <v>0</v>
      </c>
    </row>
    <row r="438" spans="1:3" ht="16.5" customHeight="1">
      <c r="A438" s="38">
        <v>2050799</v>
      </c>
      <c r="B438" s="38" t="s">
        <v>987</v>
      </c>
      <c r="C438" s="6">
        <v>0</v>
      </c>
    </row>
    <row r="439" spans="1:3" ht="16.5" customHeight="1">
      <c r="A439" s="38">
        <v>20508</v>
      </c>
      <c r="B439" s="55" t="s">
        <v>988</v>
      </c>
      <c r="C439" s="6">
        <f>SUM(C440:C444)</f>
        <v>0</v>
      </c>
    </row>
    <row r="440" spans="1:3" ht="16.5" customHeight="1">
      <c r="A440" s="38">
        <v>2050801</v>
      </c>
      <c r="B440" s="38" t="s">
        <v>989</v>
      </c>
      <c r="C440" s="6">
        <v>0</v>
      </c>
    </row>
    <row r="441" spans="1:3" ht="16.5" customHeight="1">
      <c r="A441" s="38">
        <v>2050802</v>
      </c>
      <c r="B441" s="38" t="s">
        <v>990</v>
      </c>
      <c r="C441" s="6">
        <v>0</v>
      </c>
    </row>
    <row r="442" spans="1:3" ht="16.5" customHeight="1">
      <c r="A442" s="38">
        <v>2050803</v>
      </c>
      <c r="B442" s="38" t="s">
        <v>991</v>
      </c>
      <c r="C442" s="6">
        <v>0</v>
      </c>
    </row>
    <row r="443" spans="1:3" ht="16.5" customHeight="1">
      <c r="A443" s="38">
        <v>2050804</v>
      </c>
      <c r="B443" s="38" t="s">
        <v>992</v>
      </c>
      <c r="C443" s="6">
        <v>0</v>
      </c>
    </row>
    <row r="444" spans="1:3" ht="16.5" customHeight="1">
      <c r="A444" s="38">
        <v>2050899</v>
      </c>
      <c r="B444" s="38" t="s">
        <v>993</v>
      </c>
      <c r="C444" s="6">
        <v>0</v>
      </c>
    </row>
    <row r="445" spans="1:3" ht="16.5" customHeight="1">
      <c r="A445" s="38">
        <v>20509</v>
      </c>
      <c r="B445" s="55" t="s">
        <v>994</v>
      </c>
      <c r="C445" s="6">
        <f>SUM(C446:C451)</f>
        <v>15266</v>
      </c>
    </row>
    <row r="446" spans="1:3" ht="16.5" customHeight="1">
      <c r="A446" s="38">
        <v>2050901</v>
      </c>
      <c r="B446" s="38" t="s">
        <v>995</v>
      </c>
      <c r="C446" s="6">
        <v>0</v>
      </c>
    </row>
    <row r="447" spans="1:3" ht="16.5" customHeight="1">
      <c r="A447" s="38">
        <v>2050902</v>
      </c>
      <c r="B447" s="38" t="s">
        <v>996</v>
      </c>
      <c r="C447" s="6">
        <v>4886</v>
      </c>
    </row>
    <row r="448" spans="1:3" ht="16.5" customHeight="1">
      <c r="A448" s="38">
        <v>2050903</v>
      </c>
      <c r="B448" s="38" t="s">
        <v>997</v>
      </c>
      <c r="C448" s="6">
        <v>0</v>
      </c>
    </row>
    <row r="449" spans="1:3" ht="16.5" customHeight="1">
      <c r="A449" s="38">
        <v>2050904</v>
      </c>
      <c r="B449" s="38" t="s">
        <v>998</v>
      </c>
      <c r="C449" s="6">
        <v>500</v>
      </c>
    </row>
    <row r="450" spans="1:3" ht="16.5" customHeight="1">
      <c r="A450" s="38">
        <v>2050905</v>
      </c>
      <c r="B450" s="38" t="s">
        <v>999</v>
      </c>
      <c r="C450" s="6">
        <v>0</v>
      </c>
    </row>
    <row r="451" spans="1:3" ht="16.5" customHeight="1">
      <c r="A451" s="38">
        <v>2050999</v>
      </c>
      <c r="B451" s="38" t="s">
        <v>1000</v>
      </c>
      <c r="C451" s="6">
        <v>9880</v>
      </c>
    </row>
    <row r="452" spans="1:3" ht="16.5" customHeight="1">
      <c r="A452" s="38">
        <v>20599</v>
      </c>
      <c r="B452" s="55" t="s">
        <v>1001</v>
      </c>
      <c r="C452" s="6">
        <f>C453</f>
        <v>1129</v>
      </c>
    </row>
    <row r="453" spans="1:3" ht="16.5" customHeight="1">
      <c r="A453" s="38">
        <v>2059999</v>
      </c>
      <c r="B453" s="38" t="s">
        <v>1002</v>
      </c>
      <c r="C453" s="6">
        <v>1129</v>
      </c>
    </row>
    <row r="454" spans="1:3" ht="16.5" customHeight="1">
      <c r="A454" s="38">
        <v>206</v>
      </c>
      <c r="B454" s="55" t="s">
        <v>1003</v>
      </c>
      <c r="C454" s="6">
        <f>SUM(C455,C460,C468,C474,C478,C483,C488,C495,C499,C503)</f>
        <v>7656</v>
      </c>
    </row>
    <row r="455" spans="1:3" ht="16.5" customHeight="1">
      <c r="A455" s="38">
        <v>20601</v>
      </c>
      <c r="B455" s="55" t="s">
        <v>1004</v>
      </c>
      <c r="C455" s="6">
        <f>SUM(C456:C459)</f>
        <v>236</v>
      </c>
    </row>
    <row r="456" spans="1:3" ht="16.5" customHeight="1">
      <c r="A456" s="38">
        <v>2060101</v>
      </c>
      <c r="B456" s="38" t="s">
        <v>712</v>
      </c>
      <c r="C456" s="6">
        <v>152</v>
      </c>
    </row>
    <row r="457" spans="1:3" ht="16.5" customHeight="1">
      <c r="A457" s="38">
        <v>2060102</v>
      </c>
      <c r="B457" s="38" t="s">
        <v>713</v>
      </c>
      <c r="C457" s="6">
        <v>0</v>
      </c>
    </row>
    <row r="458" spans="1:3" ht="16.5" customHeight="1">
      <c r="A458" s="38">
        <v>2060103</v>
      </c>
      <c r="B458" s="38" t="s">
        <v>714</v>
      </c>
      <c r="C458" s="6">
        <v>84</v>
      </c>
    </row>
    <row r="459" spans="1:3" ht="16.5" customHeight="1">
      <c r="A459" s="38">
        <v>2060199</v>
      </c>
      <c r="B459" s="38" t="s">
        <v>1005</v>
      </c>
      <c r="C459" s="6">
        <v>0</v>
      </c>
    </row>
    <row r="460" spans="1:3" ht="16.5" customHeight="1">
      <c r="A460" s="38">
        <v>20602</v>
      </c>
      <c r="B460" s="55" t="s">
        <v>1006</v>
      </c>
      <c r="C460" s="6">
        <f>SUM(C461:C467)</f>
        <v>0</v>
      </c>
    </row>
    <row r="461" spans="1:3" ht="16.5" customHeight="1">
      <c r="A461" s="38">
        <v>2060201</v>
      </c>
      <c r="B461" s="38" t="s">
        <v>1007</v>
      </c>
      <c r="C461" s="6">
        <v>0</v>
      </c>
    </row>
    <row r="462" spans="1:3" ht="16.5" customHeight="1">
      <c r="A462" s="38">
        <v>2060203</v>
      </c>
      <c r="B462" s="38" t="s">
        <v>1008</v>
      </c>
      <c r="C462" s="6">
        <v>0</v>
      </c>
    </row>
    <row r="463" spans="1:3" ht="16.5" customHeight="1">
      <c r="A463" s="38">
        <v>2060204</v>
      </c>
      <c r="B463" s="38" t="s">
        <v>1009</v>
      </c>
      <c r="C463" s="6">
        <v>0</v>
      </c>
    </row>
    <row r="464" spans="1:3" ht="16.5" customHeight="1">
      <c r="A464" s="38">
        <v>2060205</v>
      </c>
      <c r="B464" s="38" t="s">
        <v>1010</v>
      </c>
      <c r="C464" s="6">
        <v>0</v>
      </c>
    </row>
    <row r="465" spans="1:3" ht="16.5" customHeight="1">
      <c r="A465" s="38">
        <v>2060206</v>
      </c>
      <c r="B465" s="38" t="s">
        <v>1011</v>
      </c>
      <c r="C465" s="6">
        <v>0</v>
      </c>
    </row>
    <row r="466" spans="1:3" ht="16.5" customHeight="1">
      <c r="A466" s="38">
        <v>2060207</v>
      </c>
      <c r="B466" s="38" t="s">
        <v>1012</v>
      </c>
      <c r="C466" s="6">
        <v>0</v>
      </c>
    </row>
    <row r="467" spans="1:3" ht="16.5" customHeight="1">
      <c r="A467" s="38">
        <v>2060299</v>
      </c>
      <c r="B467" s="38" t="s">
        <v>1013</v>
      </c>
      <c r="C467" s="6">
        <v>0</v>
      </c>
    </row>
    <row r="468" spans="1:3" ht="16.5" customHeight="1">
      <c r="A468" s="38">
        <v>20603</v>
      </c>
      <c r="B468" s="55" t="s">
        <v>1014</v>
      </c>
      <c r="C468" s="6">
        <f>SUM(C469:C473)</f>
        <v>0</v>
      </c>
    </row>
    <row r="469" spans="1:3" ht="16.5" customHeight="1">
      <c r="A469" s="38">
        <v>2060301</v>
      </c>
      <c r="B469" s="38" t="s">
        <v>1007</v>
      </c>
      <c r="C469" s="6">
        <v>0</v>
      </c>
    </row>
    <row r="470" spans="1:3" ht="16.5" customHeight="1">
      <c r="A470" s="38">
        <v>2060302</v>
      </c>
      <c r="B470" s="38" t="s">
        <v>1015</v>
      </c>
      <c r="C470" s="6">
        <v>0</v>
      </c>
    </row>
    <row r="471" spans="1:3" ht="16.5" customHeight="1">
      <c r="A471" s="38">
        <v>2060303</v>
      </c>
      <c r="B471" s="38" t="s">
        <v>1016</v>
      </c>
      <c r="C471" s="6">
        <v>0</v>
      </c>
    </row>
    <row r="472" spans="1:3" ht="16.5" customHeight="1">
      <c r="A472" s="38">
        <v>2060304</v>
      </c>
      <c r="B472" s="38" t="s">
        <v>1017</v>
      </c>
      <c r="C472" s="6">
        <v>0</v>
      </c>
    </row>
    <row r="473" spans="1:3" ht="16.5" customHeight="1">
      <c r="A473" s="38">
        <v>2060399</v>
      </c>
      <c r="B473" s="38" t="s">
        <v>1018</v>
      </c>
      <c r="C473" s="6">
        <v>0</v>
      </c>
    </row>
    <row r="474" spans="1:3" ht="16.5" customHeight="1">
      <c r="A474" s="38">
        <v>20604</v>
      </c>
      <c r="B474" s="55" t="s">
        <v>1019</v>
      </c>
      <c r="C474" s="6">
        <f>SUM(C475:C477)</f>
        <v>7308</v>
      </c>
    </row>
    <row r="475" spans="1:3" ht="16.5" customHeight="1">
      <c r="A475" s="38">
        <v>2060401</v>
      </c>
      <c r="B475" s="38" t="s">
        <v>1007</v>
      </c>
      <c r="C475" s="6">
        <v>0</v>
      </c>
    </row>
    <row r="476" spans="1:3" ht="16.5" customHeight="1">
      <c r="A476" s="38">
        <v>2060404</v>
      </c>
      <c r="B476" s="38" t="s">
        <v>1020</v>
      </c>
      <c r="C476" s="6">
        <v>2</v>
      </c>
    </row>
    <row r="477" spans="1:3" ht="16.5" customHeight="1">
      <c r="A477" s="38">
        <v>2060499</v>
      </c>
      <c r="B477" s="38" t="s">
        <v>1021</v>
      </c>
      <c r="C477" s="6">
        <v>7306</v>
      </c>
    </row>
    <row r="478" spans="1:3" ht="16.5" customHeight="1">
      <c r="A478" s="38">
        <v>20605</v>
      </c>
      <c r="B478" s="55" t="s">
        <v>1022</v>
      </c>
      <c r="C478" s="6">
        <f>SUM(C479:C482)</f>
        <v>0</v>
      </c>
    </row>
    <row r="479" spans="1:3" ht="16.5" customHeight="1">
      <c r="A479" s="38">
        <v>2060501</v>
      </c>
      <c r="B479" s="38" t="s">
        <v>1007</v>
      </c>
      <c r="C479" s="6">
        <v>0</v>
      </c>
    </row>
    <row r="480" spans="1:3" ht="16.5" customHeight="1">
      <c r="A480" s="38">
        <v>2060502</v>
      </c>
      <c r="B480" s="38" t="s">
        <v>1023</v>
      </c>
      <c r="C480" s="6">
        <v>0</v>
      </c>
    </row>
    <row r="481" spans="1:3" ht="16.5" customHeight="1">
      <c r="A481" s="38">
        <v>2060503</v>
      </c>
      <c r="B481" s="38" t="s">
        <v>1024</v>
      </c>
      <c r="C481" s="6">
        <v>0</v>
      </c>
    </row>
    <row r="482" spans="1:3" ht="16.5" customHeight="1">
      <c r="A482" s="38">
        <v>2060599</v>
      </c>
      <c r="B482" s="38" t="s">
        <v>1025</v>
      </c>
      <c r="C482" s="6">
        <v>0</v>
      </c>
    </row>
    <row r="483" spans="1:3" ht="16.5" customHeight="1">
      <c r="A483" s="38">
        <v>20606</v>
      </c>
      <c r="B483" s="55" t="s">
        <v>1026</v>
      </c>
      <c r="C483" s="6">
        <f>SUM(C484:C487)</f>
        <v>0</v>
      </c>
    </row>
    <row r="484" spans="1:3" ht="16.5" customHeight="1">
      <c r="A484" s="38">
        <v>2060601</v>
      </c>
      <c r="B484" s="38" t="s">
        <v>1027</v>
      </c>
      <c r="C484" s="6">
        <v>0</v>
      </c>
    </row>
    <row r="485" spans="1:3" ht="16.5" customHeight="1">
      <c r="A485" s="38">
        <v>2060602</v>
      </c>
      <c r="B485" s="38" t="s">
        <v>1028</v>
      </c>
      <c r="C485" s="6">
        <v>0</v>
      </c>
    </row>
    <row r="486" spans="1:3" ht="16.5" customHeight="1">
      <c r="A486" s="38">
        <v>2060603</v>
      </c>
      <c r="B486" s="38" t="s">
        <v>1029</v>
      </c>
      <c r="C486" s="6">
        <v>0</v>
      </c>
    </row>
    <row r="487" spans="1:3" ht="16.5" customHeight="1">
      <c r="A487" s="38">
        <v>2060699</v>
      </c>
      <c r="B487" s="38" t="s">
        <v>1030</v>
      </c>
      <c r="C487" s="6">
        <v>0</v>
      </c>
    </row>
    <row r="488" spans="1:3" ht="16.5" customHeight="1">
      <c r="A488" s="38">
        <v>20607</v>
      </c>
      <c r="B488" s="55" t="s">
        <v>1031</v>
      </c>
      <c r="C488" s="6">
        <f>SUM(C489:C494)</f>
        <v>112</v>
      </c>
    </row>
    <row r="489" spans="1:3" ht="16.5" customHeight="1">
      <c r="A489" s="38">
        <v>2060701</v>
      </c>
      <c r="B489" s="38" t="s">
        <v>1007</v>
      </c>
      <c r="C489" s="6">
        <v>99</v>
      </c>
    </row>
    <row r="490" spans="1:3" ht="16.5" customHeight="1">
      <c r="A490" s="38">
        <v>2060702</v>
      </c>
      <c r="B490" s="38" t="s">
        <v>1032</v>
      </c>
      <c r="C490" s="6">
        <v>10</v>
      </c>
    </row>
    <row r="491" spans="1:3" ht="16.5" customHeight="1">
      <c r="A491" s="38">
        <v>2060703</v>
      </c>
      <c r="B491" s="38" t="s">
        <v>1033</v>
      </c>
      <c r="C491" s="6">
        <v>0</v>
      </c>
    </row>
    <row r="492" spans="1:3" ht="16.5" customHeight="1">
      <c r="A492" s="38">
        <v>2060704</v>
      </c>
      <c r="B492" s="38" t="s">
        <v>1034</v>
      </c>
      <c r="C492" s="6">
        <v>0</v>
      </c>
    </row>
    <row r="493" spans="1:3" ht="16.5" customHeight="1">
      <c r="A493" s="38">
        <v>2060705</v>
      </c>
      <c r="B493" s="38" t="s">
        <v>1035</v>
      </c>
      <c r="C493" s="6">
        <v>0</v>
      </c>
    </row>
    <row r="494" spans="1:3" ht="16.5" customHeight="1">
      <c r="A494" s="38">
        <v>2060799</v>
      </c>
      <c r="B494" s="38" t="s">
        <v>1036</v>
      </c>
      <c r="C494" s="6">
        <v>3</v>
      </c>
    </row>
    <row r="495" spans="1:3" ht="16.5" customHeight="1">
      <c r="A495" s="38">
        <v>20608</v>
      </c>
      <c r="B495" s="55" t="s">
        <v>1037</v>
      </c>
      <c r="C495" s="6">
        <f>SUM(C496:C498)</f>
        <v>0</v>
      </c>
    </row>
    <row r="496" spans="1:3" ht="16.5" customHeight="1">
      <c r="A496" s="38">
        <v>2060801</v>
      </c>
      <c r="B496" s="38" t="s">
        <v>1038</v>
      </c>
      <c r="C496" s="6">
        <v>0</v>
      </c>
    </row>
    <row r="497" spans="1:3" ht="16.5" customHeight="1">
      <c r="A497" s="38">
        <v>2060802</v>
      </c>
      <c r="B497" s="38" t="s">
        <v>1039</v>
      </c>
      <c r="C497" s="6">
        <v>0</v>
      </c>
    </row>
    <row r="498" spans="1:3" ht="16.5" customHeight="1">
      <c r="A498" s="38">
        <v>2060899</v>
      </c>
      <c r="B498" s="38" t="s">
        <v>1040</v>
      </c>
      <c r="C498" s="6">
        <v>0</v>
      </c>
    </row>
    <row r="499" spans="1:3" ht="16.5" customHeight="1">
      <c r="A499" s="38">
        <v>20609</v>
      </c>
      <c r="B499" s="55" t="s">
        <v>1041</v>
      </c>
      <c r="C499" s="6">
        <f>SUM(C500:C502)</f>
        <v>0</v>
      </c>
    </row>
    <row r="500" spans="1:3" ht="16.5" customHeight="1">
      <c r="A500" s="38">
        <v>2060901</v>
      </c>
      <c r="B500" s="38" t="s">
        <v>1042</v>
      </c>
      <c r="C500" s="6">
        <v>0</v>
      </c>
    </row>
    <row r="501" spans="1:3" ht="16.5" customHeight="1">
      <c r="A501" s="38">
        <v>2060902</v>
      </c>
      <c r="B501" s="38" t="s">
        <v>1043</v>
      </c>
      <c r="C501" s="6">
        <v>0</v>
      </c>
    </row>
    <row r="502" spans="1:3" ht="16.5" customHeight="1">
      <c r="A502" s="38">
        <v>2060999</v>
      </c>
      <c r="B502" s="38" t="s">
        <v>1044</v>
      </c>
      <c r="C502" s="6">
        <v>0</v>
      </c>
    </row>
    <row r="503" spans="1:3" ht="16.5" customHeight="1">
      <c r="A503" s="38">
        <v>20699</v>
      </c>
      <c r="B503" s="55" t="s">
        <v>1045</v>
      </c>
      <c r="C503" s="6">
        <f>SUM(C504:C507)</f>
        <v>0</v>
      </c>
    </row>
    <row r="504" spans="1:3" ht="16.5" customHeight="1">
      <c r="A504" s="38">
        <v>2069901</v>
      </c>
      <c r="B504" s="38" t="s">
        <v>1046</v>
      </c>
      <c r="C504" s="6">
        <v>0</v>
      </c>
    </row>
    <row r="505" spans="1:3" ht="16.5" customHeight="1">
      <c r="A505" s="38">
        <v>2069902</v>
      </c>
      <c r="B505" s="38" t="s">
        <v>1047</v>
      </c>
      <c r="C505" s="6">
        <v>0</v>
      </c>
    </row>
    <row r="506" spans="1:3" ht="16.5" customHeight="1">
      <c r="A506" s="38">
        <v>2069903</v>
      </c>
      <c r="B506" s="38" t="s">
        <v>1048</v>
      </c>
      <c r="C506" s="6">
        <v>0</v>
      </c>
    </row>
    <row r="507" spans="1:3" ht="16.5" customHeight="1">
      <c r="A507" s="38">
        <v>2069999</v>
      </c>
      <c r="B507" s="38" t="s">
        <v>1049</v>
      </c>
      <c r="C507" s="6">
        <v>0</v>
      </c>
    </row>
    <row r="508" spans="1:3" ht="16.5" customHeight="1">
      <c r="A508" s="38">
        <v>207</v>
      </c>
      <c r="B508" s="55" t="s">
        <v>1050</v>
      </c>
      <c r="C508" s="6">
        <f>SUM(C509,C525,C533,C544,C553,C561)</f>
        <v>1976</v>
      </c>
    </row>
    <row r="509" spans="1:3" ht="16.5" customHeight="1">
      <c r="A509" s="38">
        <v>20701</v>
      </c>
      <c r="B509" s="55" t="s">
        <v>1051</v>
      </c>
      <c r="C509" s="6">
        <f>SUM(C510:C524)</f>
        <v>1392</v>
      </c>
    </row>
    <row r="510" spans="1:3" ht="16.5" customHeight="1">
      <c r="A510" s="38">
        <v>2070101</v>
      </c>
      <c r="B510" s="38" t="s">
        <v>712</v>
      </c>
      <c r="C510" s="6">
        <v>245</v>
      </c>
    </row>
    <row r="511" spans="1:3" ht="16.5" customHeight="1">
      <c r="A511" s="38">
        <v>2070102</v>
      </c>
      <c r="B511" s="38" t="s">
        <v>713</v>
      </c>
      <c r="C511" s="6">
        <v>0</v>
      </c>
    </row>
    <row r="512" spans="1:3" ht="16.5" customHeight="1">
      <c r="A512" s="38">
        <v>2070103</v>
      </c>
      <c r="B512" s="38" t="s">
        <v>714</v>
      </c>
      <c r="C512" s="6">
        <v>577</v>
      </c>
    </row>
    <row r="513" spans="1:3" ht="16.5" customHeight="1">
      <c r="A513" s="38">
        <v>2070104</v>
      </c>
      <c r="B513" s="38" t="s">
        <v>1052</v>
      </c>
      <c r="C513" s="6">
        <v>60</v>
      </c>
    </row>
    <row r="514" spans="1:3" ht="16.5" customHeight="1">
      <c r="A514" s="38">
        <v>2070105</v>
      </c>
      <c r="B514" s="38" t="s">
        <v>1053</v>
      </c>
      <c r="C514" s="6">
        <v>0</v>
      </c>
    </row>
    <row r="515" spans="1:3" ht="16.5" customHeight="1">
      <c r="A515" s="38">
        <v>2070106</v>
      </c>
      <c r="B515" s="38" t="s">
        <v>1054</v>
      </c>
      <c r="C515" s="6">
        <v>0</v>
      </c>
    </row>
    <row r="516" spans="1:3" ht="16.5" customHeight="1">
      <c r="A516" s="38">
        <v>2070107</v>
      </c>
      <c r="B516" s="38" t="s">
        <v>1055</v>
      </c>
      <c r="C516" s="6">
        <v>85</v>
      </c>
    </row>
    <row r="517" spans="1:3" ht="16.5" customHeight="1">
      <c r="A517" s="38">
        <v>2070108</v>
      </c>
      <c r="B517" s="38" t="s">
        <v>1056</v>
      </c>
      <c r="C517" s="6">
        <v>0</v>
      </c>
    </row>
    <row r="518" spans="1:3" ht="16.5" customHeight="1">
      <c r="A518" s="38">
        <v>2070109</v>
      </c>
      <c r="B518" s="38" t="s">
        <v>1057</v>
      </c>
      <c r="C518" s="6">
        <v>170</v>
      </c>
    </row>
    <row r="519" spans="1:3" ht="16.5" customHeight="1">
      <c r="A519" s="38">
        <v>2070110</v>
      </c>
      <c r="B519" s="38" t="s">
        <v>1058</v>
      </c>
      <c r="C519" s="6">
        <v>0</v>
      </c>
    </row>
    <row r="520" spans="1:3" ht="16.5" customHeight="1">
      <c r="A520" s="38">
        <v>2070111</v>
      </c>
      <c r="B520" s="38" t="s">
        <v>1059</v>
      </c>
      <c r="C520" s="6">
        <v>1</v>
      </c>
    </row>
    <row r="521" spans="1:3" ht="16.5" customHeight="1">
      <c r="A521" s="38">
        <v>2070112</v>
      </c>
      <c r="B521" s="38" t="s">
        <v>1060</v>
      </c>
      <c r="C521" s="6">
        <v>0</v>
      </c>
    </row>
    <row r="522" spans="1:3" ht="16.5" customHeight="1">
      <c r="A522" s="38">
        <v>2070113</v>
      </c>
      <c r="B522" s="38" t="s">
        <v>1061</v>
      </c>
      <c r="C522" s="6">
        <v>0</v>
      </c>
    </row>
    <row r="523" spans="1:3" ht="16.5" customHeight="1">
      <c r="A523" s="38">
        <v>2070114</v>
      </c>
      <c r="B523" s="38" t="s">
        <v>1062</v>
      </c>
      <c r="C523" s="6">
        <v>0</v>
      </c>
    </row>
    <row r="524" spans="1:3" ht="16.5" customHeight="1">
      <c r="A524" s="38">
        <v>2070199</v>
      </c>
      <c r="B524" s="38" t="s">
        <v>1063</v>
      </c>
      <c r="C524" s="6">
        <v>254</v>
      </c>
    </row>
    <row r="525" spans="1:3" ht="16.5" customHeight="1">
      <c r="A525" s="38">
        <v>20702</v>
      </c>
      <c r="B525" s="55" t="s">
        <v>1064</v>
      </c>
      <c r="C525" s="6">
        <f>SUM(C526:C532)</f>
        <v>0</v>
      </c>
    </row>
    <row r="526" spans="1:3" ht="16.5" customHeight="1">
      <c r="A526" s="38">
        <v>2070201</v>
      </c>
      <c r="B526" s="38" t="s">
        <v>712</v>
      </c>
      <c r="C526" s="6">
        <v>0</v>
      </c>
    </row>
    <row r="527" spans="1:3" ht="16.5" customHeight="1">
      <c r="A527" s="38">
        <v>2070202</v>
      </c>
      <c r="B527" s="38" t="s">
        <v>713</v>
      </c>
      <c r="C527" s="6">
        <v>0</v>
      </c>
    </row>
    <row r="528" spans="1:3" ht="16.5" customHeight="1">
      <c r="A528" s="38">
        <v>2070203</v>
      </c>
      <c r="B528" s="38" t="s">
        <v>714</v>
      </c>
      <c r="C528" s="6">
        <v>0</v>
      </c>
    </row>
    <row r="529" spans="1:3" ht="16.5" customHeight="1">
      <c r="A529" s="38">
        <v>2070204</v>
      </c>
      <c r="B529" s="38" t="s">
        <v>1065</v>
      </c>
      <c r="C529" s="6">
        <v>0</v>
      </c>
    </row>
    <row r="530" spans="1:3" ht="16.5" customHeight="1">
      <c r="A530" s="38">
        <v>2070205</v>
      </c>
      <c r="B530" s="38" t="s">
        <v>1066</v>
      </c>
      <c r="C530" s="6">
        <v>0</v>
      </c>
    </row>
    <row r="531" spans="1:3" ht="16.5" customHeight="1">
      <c r="A531" s="38">
        <v>2070206</v>
      </c>
      <c r="B531" s="38" t="s">
        <v>1067</v>
      </c>
      <c r="C531" s="6">
        <v>0</v>
      </c>
    </row>
    <row r="532" spans="1:3" ht="16.5" customHeight="1">
      <c r="A532" s="38">
        <v>2070299</v>
      </c>
      <c r="B532" s="38" t="s">
        <v>1068</v>
      </c>
      <c r="C532" s="6">
        <v>0</v>
      </c>
    </row>
    <row r="533" spans="1:3" ht="16.5" customHeight="1">
      <c r="A533" s="38">
        <v>20703</v>
      </c>
      <c r="B533" s="55" t="s">
        <v>1069</v>
      </c>
      <c r="C533" s="6">
        <f>SUM(C534:C543)</f>
        <v>0</v>
      </c>
    </row>
    <row r="534" spans="1:3" ht="16.5" customHeight="1">
      <c r="A534" s="38">
        <v>2070301</v>
      </c>
      <c r="B534" s="38" t="s">
        <v>712</v>
      </c>
      <c r="C534" s="6">
        <v>0</v>
      </c>
    </row>
    <row r="535" spans="1:3" ht="16.5" customHeight="1">
      <c r="A535" s="38">
        <v>2070302</v>
      </c>
      <c r="B535" s="38" t="s">
        <v>713</v>
      </c>
      <c r="C535" s="6">
        <v>0</v>
      </c>
    </row>
    <row r="536" spans="1:3" ht="16.5" customHeight="1">
      <c r="A536" s="38">
        <v>2070303</v>
      </c>
      <c r="B536" s="38" t="s">
        <v>714</v>
      </c>
      <c r="C536" s="6">
        <v>0</v>
      </c>
    </row>
    <row r="537" spans="1:3" ht="16.5" customHeight="1">
      <c r="A537" s="38">
        <v>2070304</v>
      </c>
      <c r="B537" s="38" t="s">
        <v>1070</v>
      </c>
      <c r="C537" s="6">
        <v>0</v>
      </c>
    </row>
    <row r="538" spans="1:3" ht="16.5" customHeight="1">
      <c r="A538" s="38">
        <v>2070305</v>
      </c>
      <c r="B538" s="38" t="s">
        <v>1071</v>
      </c>
      <c r="C538" s="6">
        <v>0</v>
      </c>
    </row>
    <row r="539" spans="1:3" ht="16.5" customHeight="1">
      <c r="A539" s="38">
        <v>2070306</v>
      </c>
      <c r="B539" s="38" t="s">
        <v>1072</v>
      </c>
      <c r="C539" s="6">
        <v>0</v>
      </c>
    </row>
    <row r="540" spans="1:3" ht="16.5" customHeight="1">
      <c r="A540" s="38">
        <v>2070307</v>
      </c>
      <c r="B540" s="38" t="s">
        <v>1073</v>
      </c>
      <c r="C540" s="6">
        <v>0</v>
      </c>
    </row>
    <row r="541" spans="1:3" ht="16.5" customHeight="1">
      <c r="A541" s="38">
        <v>2070308</v>
      </c>
      <c r="B541" s="38" t="s">
        <v>1074</v>
      </c>
      <c r="C541" s="6">
        <v>0</v>
      </c>
    </row>
    <row r="542" spans="1:3" ht="16.5" customHeight="1">
      <c r="A542" s="38">
        <v>2070309</v>
      </c>
      <c r="B542" s="38" t="s">
        <v>1075</v>
      </c>
      <c r="C542" s="6">
        <v>0</v>
      </c>
    </row>
    <row r="543" spans="1:3" ht="16.5" customHeight="1">
      <c r="A543" s="38">
        <v>2070399</v>
      </c>
      <c r="B543" s="38" t="s">
        <v>1076</v>
      </c>
      <c r="C543" s="6">
        <v>0</v>
      </c>
    </row>
    <row r="544" spans="1:3" ht="16.5" customHeight="1">
      <c r="A544" s="38">
        <v>20706</v>
      </c>
      <c r="B544" s="39" t="s">
        <v>1077</v>
      </c>
      <c r="C544" s="6">
        <f>SUM(C545:C552)</f>
        <v>96</v>
      </c>
    </row>
    <row r="545" spans="1:3" ht="16.5" customHeight="1">
      <c r="A545" s="38">
        <v>2070601</v>
      </c>
      <c r="B545" s="7" t="s">
        <v>712</v>
      </c>
      <c r="C545" s="6">
        <v>0</v>
      </c>
    </row>
    <row r="546" spans="1:3" ht="16.5" customHeight="1">
      <c r="A546" s="38">
        <v>2070602</v>
      </c>
      <c r="B546" s="7" t="s">
        <v>713</v>
      </c>
      <c r="C546" s="6">
        <v>0</v>
      </c>
    </row>
    <row r="547" spans="1:3" ht="16.5" customHeight="1">
      <c r="A547" s="38">
        <v>2070603</v>
      </c>
      <c r="B547" s="7" t="s">
        <v>714</v>
      </c>
      <c r="C547" s="6">
        <v>0</v>
      </c>
    </row>
    <row r="548" spans="1:3" ht="16.5" customHeight="1">
      <c r="A548" s="38">
        <v>2070604</v>
      </c>
      <c r="B548" s="7" t="s">
        <v>1078</v>
      </c>
      <c r="C548" s="6">
        <v>0</v>
      </c>
    </row>
    <row r="549" spans="1:3" ht="16.5" customHeight="1">
      <c r="A549" s="38">
        <v>2070605</v>
      </c>
      <c r="B549" s="7" t="s">
        <v>1079</v>
      </c>
      <c r="C549" s="6">
        <v>0</v>
      </c>
    </row>
    <row r="550" spans="1:3" ht="16.5" customHeight="1">
      <c r="A550" s="38">
        <v>2070606</v>
      </c>
      <c r="B550" s="7" t="s">
        <v>1080</v>
      </c>
      <c r="C550" s="6">
        <v>0</v>
      </c>
    </row>
    <row r="551" spans="1:3" ht="16.5" customHeight="1">
      <c r="A551" s="38">
        <v>2070607</v>
      </c>
      <c r="B551" s="7" t="s">
        <v>1081</v>
      </c>
      <c r="C551" s="6">
        <v>96</v>
      </c>
    </row>
    <row r="552" spans="1:3" ht="16.5" customHeight="1">
      <c r="A552" s="38">
        <v>2070699</v>
      </c>
      <c r="B552" s="7" t="s">
        <v>1082</v>
      </c>
      <c r="C552" s="6">
        <v>0</v>
      </c>
    </row>
    <row r="553" spans="1:3" ht="16.5" customHeight="1">
      <c r="A553" s="38">
        <v>20708</v>
      </c>
      <c r="B553" s="39" t="s">
        <v>1083</v>
      </c>
      <c r="C553" s="6">
        <f>SUM(C554:C560)</f>
        <v>384</v>
      </c>
    </row>
    <row r="554" spans="1:3" ht="16.5" customHeight="1">
      <c r="A554" s="38">
        <v>2070801</v>
      </c>
      <c r="B554" s="7" t="s">
        <v>712</v>
      </c>
      <c r="C554" s="6">
        <v>369</v>
      </c>
    </row>
    <row r="555" spans="1:3" ht="16.5" customHeight="1">
      <c r="A555" s="38">
        <v>2070802</v>
      </c>
      <c r="B555" s="7" t="s">
        <v>713</v>
      </c>
      <c r="C555" s="6">
        <v>0</v>
      </c>
    </row>
    <row r="556" spans="1:3" ht="16.5" customHeight="1">
      <c r="A556" s="38">
        <v>2070803</v>
      </c>
      <c r="B556" s="7" t="s">
        <v>714</v>
      </c>
      <c r="C556" s="6">
        <v>0</v>
      </c>
    </row>
    <row r="557" spans="1:3" ht="16.5" customHeight="1">
      <c r="A557" s="38">
        <v>2070804</v>
      </c>
      <c r="B557" s="7" t="s">
        <v>1084</v>
      </c>
      <c r="C557" s="6">
        <v>5</v>
      </c>
    </row>
    <row r="558" spans="1:3" ht="16.5" customHeight="1">
      <c r="A558" s="38">
        <v>2070805</v>
      </c>
      <c r="B558" s="7" t="s">
        <v>1085</v>
      </c>
      <c r="C558" s="6">
        <v>10</v>
      </c>
    </row>
    <row r="559" spans="1:3" ht="16.5" customHeight="1">
      <c r="A559" s="38">
        <v>2070806</v>
      </c>
      <c r="B559" s="7" t="s">
        <v>1086</v>
      </c>
      <c r="C559" s="6">
        <v>0</v>
      </c>
    </row>
    <row r="560" spans="1:3" ht="16.5" customHeight="1">
      <c r="A560" s="38">
        <v>2070899</v>
      </c>
      <c r="B560" s="7" t="s">
        <v>1087</v>
      </c>
      <c r="C560" s="6">
        <v>0</v>
      </c>
    </row>
    <row r="561" spans="1:3" ht="16.5" customHeight="1">
      <c r="A561" s="38">
        <v>20799</v>
      </c>
      <c r="B561" s="55" t="s">
        <v>1088</v>
      </c>
      <c r="C561" s="6">
        <f>SUM(C562:C564)</f>
        <v>104</v>
      </c>
    </row>
    <row r="562" spans="1:3" ht="16.5" customHeight="1">
      <c r="A562" s="38">
        <v>2079902</v>
      </c>
      <c r="B562" s="38" t="s">
        <v>1089</v>
      </c>
      <c r="C562" s="6">
        <v>0</v>
      </c>
    </row>
    <row r="563" spans="1:3" ht="16.5" customHeight="1">
      <c r="A563" s="38">
        <v>2079903</v>
      </c>
      <c r="B563" s="38" t="s">
        <v>1090</v>
      </c>
      <c r="C563" s="6">
        <v>0</v>
      </c>
    </row>
    <row r="564" spans="1:3" ht="16.5" customHeight="1">
      <c r="A564" s="38">
        <v>2079999</v>
      </c>
      <c r="B564" s="38" t="s">
        <v>1091</v>
      </c>
      <c r="C564" s="6">
        <v>104</v>
      </c>
    </row>
    <row r="565" spans="1:3" ht="16.5" customHeight="1">
      <c r="A565" s="38">
        <v>208</v>
      </c>
      <c r="B565" s="55" t="s">
        <v>1092</v>
      </c>
      <c r="C565" s="6">
        <f>SUM(C566,C580,C588,C590,C598,C602,C612,C620,C627,C635,C644,C649,C652,C655,C658,C661,C664,C668,C673,C681,C684)</f>
        <v>86051</v>
      </c>
    </row>
    <row r="566" spans="1:3" ht="16.5" customHeight="1">
      <c r="A566" s="38">
        <v>20801</v>
      </c>
      <c r="B566" s="55" t="s">
        <v>1093</v>
      </c>
      <c r="C566" s="6">
        <f>SUM(C567:C579)</f>
        <v>560</v>
      </c>
    </row>
    <row r="567" spans="1:3" ht="16.5" customHeight="1">
      <c r="A567" s="38">
        <v>2080101</v>
      </c>
      <c r="B567" s="38" t="s">
        <v>712</v>
      </c>
      <c r="C567" s="6">
        <v>7</v>
      </c>
    </row>
    <row r="568" spans="1:3" ht="16.5" customHeight="1">
      <c r="A568" s="38">
        <v>2080102</v>
      </c>
      <c r="B568" s="38" t="s">
        <v>713</v>
      </c>
      <c r="C568" s="6">
        <v>0</v>
      </c>
    </row>
    <row r="569" spans="1:3" ht="16.5" customHeight="1">
      <c r="A569" s="38">
        <v>2080103</v>
      </c>
      <c r="B569" s="38" t="s">
        <v>714</v>
      </c>
      <c r="C569" s="6">
        <v>438</v>
      </c>
    </row>
    <row r="570" spans="1:3" ht="16.5" customHeight="1">
      <c r="A570" s="38">
        <v>2080104</v>
      </c>
      <c r="B570" s="38" t="s">
        <v>1094</v>
      </c>
      <c r="C570" s="6">
        <v>2</v>
      </c>
    </row>
    <row r="571" spans="1:3" ht="16.5" customHeight="1">
      <c r="A571" s="38">
        <v>2080105</v>
      </c>
      <c r="B571" s="38" t="s">
        <v>1095</v>
      </c>
      <c r="C571" s="6">
        <v>10</v>
      </c>
    </row>
    <row r="572" spans="1:3" ht="16.5" customHeight="1">
      <c r="A572" s="38">
        <v>2080106</v>
      </c>
      <c r="B572" s="38" t="s">
        <v>1096</v>
      </c>
      <c r="C572" s="6">
        <v>12</v>
      </c>
    </row>
    <row r="573" spans="1:3" ht="16.5" customHeight="1">
      <c r="A573" s="38">
        <v>2080107</v>
      </c>
      <c r="B573" s="38" t="s">
        <v>1097</v>
      </c>
      <c r="C573" s="6">
        <v>0</v>
      </c>
    </row>
    <row r="574" spans="1:3" ht="16.5" customHeight="1">
      <c r="A574" s="38">
        <v>2080108</v>
      </c>
      <c r="B574" s="38" t="s">
        <v>753</v>
      </c>
      <c r="C574" s="6">
        <v>0</v>
      </c>
    </row>
    <row r="575" spans="1:3" ht="16.5" customHeight="1">
      <c r="A575" s="38">
        <v>2080109</v>
      </c>
      <c r="B575" s="38" t="s">
        <v>1098</v>
      </c>
      <c r="C575" s="6">
        <v>0</v>
      </c>
    </row>
    <row r="576" spans="1:3" ht="16.5" customHeight="1">
      <c r="A576" s="38">
        <v>2080110</v>
      </c>
      <c r="B576" s="38" t="s">
        <v>1099</v>
      </c>
      <c r="C576" s="6">
        <v>0</v>
      </c>
    </row>
    <row r="577" spans="1:3" ht="16.5" customHeight="1">
      <c r="A577" s="38">
        <v>2080111</v>
      </c>
      <c r="B577" s="38" t="s">
        <v>1100</v>
      </c>
      <c r="C577" s="6">
        <v>0</v>
      </c>
    </row>
    <row r="578" spans="1:3" ht="16.5" customHeight="1">
      <c r="A578" s="38">
        <v>2080112</v>
      </c>
      <c r="B578" s="38" t="s">
        <v>1101</v>
      </c>
      <c r="C578" s="6">
        <v>0</v>
      </c>
    </row>
    <row r="579" spans="1:3" ht="16.5" customHeight="1">
      <c r="A579" s="38">
        <v>2080199</v>
      </c>
      <c r="B579" s="38" t="s">
        <v>1102</v>
      </c>
      <c r="C579" s="6">
        <v>91</v>
      </c>
    </row>
    <row r="580" spans="1:3" ht="16.5" customHeight="1">
      <c r="A580" s="38">
        <v>20802</v>
      </c>
      <c r="B580" s="55" t="s">
        <v>1103</v>
      </c>
      <c r="C580" s="6">
        <f>SUM(C581:C587)</f>
        <v>35620</v>
      </c>
    </row>
    <row r="581" spans="1:3" ht="16.5" customHeight="1">
      <c r="A581" s="38">
        <v>2080201</v>
      </c>
      <c r="B581" s="38" t="s">
        <v>712</v>
      </c>
      <c r="C581" s="6">
        <v>563</v>
      </c>
    </row>
    <row r="582" spans="1:3" ht="16.5" customHeight="1">
      <c r="A582" s="38">
        <v>2080202</v>
      </c>
      <c r="B582" s="38" t="s">
        <v>713</v>
      </c>
      <c r="C582" s="6">
        <v>0</v>
      </c>
    </row>
    <row r="583" spans="1:3" ht="16.5" customHeight="1">
      <c r="A583" s="38">
        <v>2080203</v>
      </c>
      <c r="B583" s="38" t="s">
        <v>714</v>
      </c>
      <c r="C583" s="6">
        <v>0</v>
      </c>
    </row>
    <row r="584" spans="1:3" ht="16.5" customHeight="1">
      <c r="A584" s="38">
        <v>2080206</v>
      </c>
      <c r="B584" s="38" t="s">
        <v>1104</v>
      </c>
      <c r="C584" s="6">
        <v>3</v>
      </c>
    </row>
    <row r="585" spans="1:3" ht="16.5" customHeight="1">
      <c r="A585" s="38">
        <v>2080207</v>
      </c>
      <c r="B585" s="38" t="s">
        <v>1105</v>
      </c>
      <c r="C585" s="6">
        <v>12</v>
      </c>
    </row>
    <row r="586" spans="1:3" ht="16.5" customHeight="1">
      <c r="A586" s="38">
        <v>2080208</v>
      </c>
      <c r="B586" s="38" t="s">
        <v>1106</v>
      </c>
      <c r="C586" s="6">
        <v>34929</v>
      </c>
    </row>
    <row r="587" spans="1:3" ht="16.5" customHeight="1">
      <c r="A587" s="38">
        <v>2080299</v>
      </c>
      <c r="B587" s="38" t="s">
        <v>1107</v>
      </c>
      <c r="C587" s="6">
        <v>113</v>
      </c>
    </row>
    <row r="588" spans="1:3" ht="16.5" customHeight="1">
      <c r="A588" s="38">
        <v>20804</v>
      </c>
      <c r="B588" s="55" t="s">
        <v>1108</v>
      </c>
      <c r="C588" s="6">
        <f>C589</f>
        <v>0</v>
      </c>
    </row>
    <row r="589" spans="1:3" ht="16.5" customHeight="1">
      <c r="A589" s="38">
        <v>2080402</v>
      </c>
      <c r="B589" s="38" t="s">
        <v>1109</v>
      </c>
      <c r="C589" s="6">
        <v>0</v>
      </c>
    </row>
    <row r="590" spans="1:3" ht="16.5" customHeight="1">
      <c r="A590" s="38">
        <v>20805</v>
      </c>
      <c r="B590" s="55" t="s">
        <v>1110</v>
      </c>
      <c r="C590" s="6">
        <f>SUM(C591:C597)</f>
        <v>23263</v>
      </c>
    </row>
    <row r="591" spans="1:3" ht="16.5" customHeight="1">
      <c r="A591" s="38">
        <v>2080501</v>
      </c>
      <c r="B591" s="38" t="s">
        <v>1111</v>
      </c>
      <c r="C591" s="6">
        <v>0</v>
      </c>
    </row>
    <row r="592" spans="1:3" ht="16.5" customHeight="1">
      <c r="A592" s="38">
        <v>2080502</v>
      </c>
      <c r="B592" s="38" t="s">
        <v>1112</v>
      </c>
      <c r="C592" s="6">
        <v>0</v>
      </c>
    </row>
    <row r="593" spans="1:3" ht="16.5" customHeight="1">
      <c r="A593" s="38">
        <v>2080503</v>
      </c>
      <c r="B593" s="38" t="s">
        <v>1113</v>
      </c>
      <c r="C593" s="6">
        <v>809</v>
      </c>
    </row>
    <row r="594" spans="1:3" ht="16.5" customHeight="1">
      <c r="A594" s="38">
        <v>2080505</v>
      </c>
      <c r="B594" s="38" t="s">
        <v>1114</v>
      </c>
      <c r="C594" s="6">
        <v>21173</v>
      </c>
    </row>
    <row r="595" spans="1:3" ht="16.5" customHeight="1">
      <c r="A595" s="38">
        <v>2080506</v>
      </c>
      <c r="B595" s="38" t="s">
        <v>1115</v>
      </c>
      <c r="C595" s="6">
        <v>1281</v>
      </c>
    </row>
    <row r="596" spans="1:3" ht="16.5" customHeight="1">
      <c r="A596" s="38">
        <v>2080507</v>
      </c>
      <c r="B596" s="38" t="s">
        <v>1116</v>
      </c>
      <c r="C596" s="6">
        <v>0</v>
      </c>
    </row>
    <row r="597" spans="1:3" ht="16.5" customHeight="1">
      <c r="A597" s="38">
        <v>2080599</v>
      </c>
      <c r="B597" s="38" t="s">
        <v>1117</v>
      </c>
      <c r="C597" s="6">
        <v>0</v>
      </c>
    </row>
    <row r="598" spans="1:3" ht="16.5" customHeight="1">
      <c r="A598" s="38">
        <v>20806</v>
      </c>
      <c r="B598" s="55" t="s">
        <v>1118</v>
      </c>
      <c r="C598" s="6">
        <f>SUM(C599:C601)</f>
        <v>184</v>
      </c>
    </row>
    <row r="599" spans="1:3" ht="16.5" customHeight="1">
      <c r="A599" s="38">
        <v>2080601</v>
      </c>
      <c r="B599" s="38" t="s">
        <v>1119</v>
      </c>
      <c r="C599" s="6">
        <v>0</v>
      </c>
    </row>
    <row r="600" spans="1:3" ht="16.5" customHeight="1">
      <c r="A600" s="38">
        <v>2080602</v>
      </c>
      <c r="B600" s="38" t="s">
        <v>1120</v>
      </c>
      <c r="C600" s="6">
        <v>0</v>
      </c>
    </row>
    <row r="601" spans="1:3" ht="16.5" customHeight="1">
      <c r="A601" s="38">
        <v>2080699</v>
      </c>
      <c r="B601" s="38" t="s">
        <v>1121</v>
      </c>
      <c r="C601" s="6">
        <v>184</v>
      </c>
    </row>
    <row r="602" spans="1:3" ht="16.5" customHeight="1">
      <c r="A602" s="38">
        <v>20807</v>
      </c>
      <c r="B602" s="55" t="s">
        <v>1122</v>
      </c>
      <c r="C602" s="6">
        <f>SUM(C603:C611)</f>
        <v>14962</v>
      </c>
    </row>
    <row r="603" spans="1:3" ht="16.5" customHeight="1">
      <c r="A603" s="38">
        <v>2080701</v>
      </c>
      <c r="B603" s="38" t="s">
        <v>1123</v>
      </c>
      <c r="C603" s="6">
        <v>0</v>
      </c>
    </row>
    <row r="604" spans="1:3" ht="16.5" customHeight="1">
      <c r="A604" s="38">
        <v>2080702</v>
      </c>
      <c r="B604" s="38" t="s">
        <v>1124</v>
      </c>
      <c r="C604" s="6">
        <v>256</v>
      </c>
    </row>
    <row r="605" spans="1:3" ht="16.5" customHeight="1">
      <c r="A605" s="38">
        <v>2080704</v>
      </c>
      <c r="B605" s="38" t="s">
        <v>1125</v>
      </c>
      <c r="C605" s="6">
        <v>3537</v>
      </c>
    </row>
    <row r="606" spans="1:3" ht="16.5" customHeight="1">
      <c r="A606" s="38">
        <v>2080705</v>
      </c>
      <c r="B606" s="38" t="s">
        <v>1126</v>
      </c>
      <c r="C606" s="6">
        <v>10655</v>
      </c>
    </row>
    <row r="607" spans="1:3" ht="16.5" customHeight="1">
      <c r="A607" s="38">
        <v>2080709</v>
      </c>
      <c r="B607" s="38" t="s">
        <v>1127</v>
      </c>
      <c r="C607" s="6">
        <v>0</v>
      </c>
    </row>
    <row r="608" spans="1:3" ht="16.5" customHeight="1">
      <c r="A608" s="38">
        <v>2080711</v>
      </c>
      <c r="B608" s="38" t="s">
        <v>1128</v>
      </c>
      <c r="C608" s="6">
        <v>0</v>
      </c>
    </row>
    <row r="609" spans="1:3" ht="16.5" customHeight="1">
      <c r="A609" s="38">
        <v>2080712</v>
      </c>
      <c r="B609" s="38" t="s">
        <v>1129</v>
      </c>
      <c r="C609" s="6">
        <v>0</v>
      </c>
    </row>
    <row r="610" spans="1:3" ht="16.5" customHeight="1">
      <c r="A610" s="38">
        <v>2080713</v>
      </c>
      <c r="B610" s="38" t="s">
        <v>1130</v>
      </c>
      <c r="C610" s="6">
        <v>0</v>
      </c>
    </row>
    <row r="611" spans="1:3" ht="16.5" customHeight="1">
      <c r="A611" s="38">
        <v>2080799</v>
      </c>
      <c r="B611" s="38" t="s">
        <v>1131</v>
      </c>
      <c r="C611" s="6">
        <v>514</v>
      </c>
    </row>
    <row r="612" spans="1:3" ht="16.5" customHeight="1">
      <c r="A612" s="38">
        <v>20808</v>
      </c>
      <c r="B612" s="55" t="s">
        <v>1132</v>
      </c>
      <c r="C612" s="6">
        <f>SUM(C613:C619)</f>
        <v>1075</v>
      </c>
    </row>
    <row r="613" spans="1:3" ht="16.5" customHeight="1">
      <c r="A613" s="38">
        <v>2080801</v>
      </c>
      <c r="B613" s="38" t="s">
        <v>1133</v>
      </c>
      <c r="C613" s="6">
        <v>0</v>
      </c>
    </row>
    <row r="614" spans="1:3" ht="16.5" customHeight="1">
      <c r="A614" s="38">
        <v>2080802</v>
      </c>
      <c r="B614" s="38" t="s">
        <v>1134</v>
      </c>
      <c r="C614" s="6">
        <v>810</v>
      </c>
    </row>
    <row r="615" spans="1:3" ht="16.5" customHeight="1">
      <c r="A615" s="38">
        <v>2080803</v>
      </c>
      <c r="B615" s="38" t="s">
        <v>1135</v>
      </c>
      <c r="C615" s="6">
        <v>108</v>
      </c>
    </row>
    <row r="616" spans="1:3" ht="16.5" customHeight="1">
      <c r="A616" s="38">
        <v>2080804</v>
      </c>
      <c r="B616" s="38" t="s">
        <v>1136</v>
      </c>
      <c r="C616" s="6">
        <v>0</v>
      </c>
    </row>
    <row r="617" spans="1:3" ht="16.5" customHeight="1">
      <c r="A617" s="38">
        <v>2080805</v>
      </c>
      <c r="B617" s="38" t="s">
        <v>1137</v>
      </c>
      <c r="C617" s="6">
        <v>143</v>
      </c>
    </row>
    <row r="618" spans="1:3" ht="16.5" customHeight="1">
      <c r="A618" s="38">
        <v>2080806</v>
      </c>
      <c r="B618" s="38" t="s">
        <v>1138</v>
      </c>
      <c r="C618" s="6">
        <v>0</v>
      </c>
    </row>
    <row r="619" spans="1:3" ht="16.5" customHeight="1">
      <c r="A619" s="38">
        <v>2080899</v>
      </c>
      <c r="B619" s="38" t="s">
        <v>1139</v>
      </c>
      <c r="C619" s="6">
        <v>14</v>
      </c>
    </row>
    <row r="620" spans="1:3" ht="16.5" customHeight="1">
      <c r="A620" s="38">
        <v>20809</v>
      </c>
      <c r="B620" s="55" t="s">
        <v>1140</v>
      </c>
      <c r="C620" s="6">
        <f>SUM(C621:C626)</f>
        <v>575</v>
      </c>
    </row>
    <row r="621" spans="1:3" ht="16.5" customHeight="1">
      <c r="A621" s="38">
        <v>2080901</v>
      </c>
      <c r="B621" s="38" t="s">
        <v>1141</v>
      </c>
      <c r="C621" s="6">
        <v>416</v>
      </c>
    </row>
    <row r="622" spans="1:3" ht="16.5" customHeight="1">
      <c r="A622" s="38">
        <v>2080902</v>
      </c>
      <c r="B622" s="38" t="s">
        <v>1142</v>
      </c>
      <c r="C622" s="6">
        <v>47</v>
      </c>
    </row>
    <row r="623" spans="1:3" ht="16.5" customHeight="1">
      <c r="A623" s="38">
        <v>2080903</v>
      </c>
      <c r="B623" s="38" t="s">
        <v>1143</v>
      </c>
      <c r="C623" s="6">
        <v>1</v>
      </c>
    </row>
    <row r="624" spans="1:3" ht="16.5" customHeight="1">
      <c r="A624" s="38">
        <v>2080904</v>
      </c>
      <c r="B624" s="38" t="s">
        <v>1144</v>
      </c>
      <c r="C624" s="6">
        <v>4</v>
      </c>
    </row>
    <row r="625" spans="1:3" ht="16.5" customHeight="1">
      <c r="A625" s="38">
        <v>2080905</v>
      </c>
      <c r="B625" s="38" t="s">
        <v>1145</v>
      </c>
      <c r="C625" s="6">
        <v>16</v>
      </c>
    </row>
    <row r="626" spans="1:3" ht="16.5" customHeight="1">
      <c r="A626" s="38">
        <v>2080999</v>
      </c>
      <c r="B626" s="38" t="s">
        <v>1146</v>
      </c>
      <c r="C626" s="6">
        <v>91</v>
      </c>
    </row>
    <row r="627" spans="1:3" ht="16.5" customHeight="1">
      <c r="A627" s="38">
        <v>20810</v>
      </c>
      <c r="B627" s="55" t="s">
        <v>1147</v>
      </c>
      <c r="C627" s="6">
        <f>SUM(C628:C634)</f>
        <v>847</v>
      </c>
    </row>
    <row r="628" spans="1:3" ht="16.5" customHeight="1">
      <c r="A628" s="38">
        <v>2081001</v>
      </c>
      <c r="B628" s="38" t="s">
        <v>1148</v>
      </c>
      <c r="C628" s="6">
        <v>10</v>
      </c>
    </row>
    <row r="629" spans="1:3" ht="16.5" customHeight="1">
      <c r="A629" s="38">
        <v>2081002</v>
      </c>
      <c r="B629" s="38" t="s">
        <v>1149</v>
      </c>
      <c r="C629" s="6">
        <v>302</v>
      </c>
    </row>
    <row r="630" spans="1:3" ht="16.5" customHeight="1">
      <c r="A630" s="38">
        <v>2081003</v>
      </c>
      <c r="B630" s="38" t="s">
        <v>1150</v>
      </c>
      <c r="C630" s="6">
        <v>0</v>
      </c>
    </row>
    <row r="631" spans="1:3" ht="16.5" customHeight="1">
      <c r="A631" s="38">
        <v>2081004</v>
      </c>
      <c r="B631" s="38" t="s">
        <v>1151</v>
      </c>
      <c r="C631" s="6">
        <v>297</v>
      </c>
    </row>
    <row r="632" spans="1:3" ht="16.5" customHeight="1">
      <c r="A632" s="38">
        <v>2081005</v>
      </c>
      <c r="B632" s="38" t="s">
        <v>1152</v>
      </c>
      <c r="C632" s="6">
        <v>238</v>
      </c>
    </row>
    <row r="633" spans="1:3" ht="16.5" customHeight="1">
      <c r="A633" s="38">
        <v>2081006</v>
      </c>
      <c r="B633" s="38" t="s">
        <v>1153</v>
      </c>
      <c r="C633" s="6">
        <v>0</v>
      </c>
    </row>
    <row r="634" spans="1:3" ht="16.5" customHeight="1">
      <c r="A634" s="38">
        <v>2081099</v>
      </c>
      <c r="B634" s="38" t="s">
        <v>1154</v>
      </c>
      <c r="C634" s="6">
        <v>0</v>
      </c>
    </row>
    <row r="635" spans="1:3" ht="16.5" customHeight="1">
      <c r="A635" s="38">
        <v>20811</v>
      </c>
      <c r="B635" s="55" t="s">
        <v>1155</v>
      </c>
      <c r="C635" s="6">
        <f>SUM(C636:C643)</f>
        <v>984</v>
      </c>
    </row>
    <row r="636" spans="1:3" ht="16.5" customHeight="1">
      <c r="A636" s="38">
        <v>2081101</v>
      </c>
      <c r="B636" s="38" t="s">
        <v>712</v>
      </c>
      <c r="C636" s="6">
        <v>161</v>
      </c>
    </row>
    <row r="637" spans="1:3" ht="16.5" customHeight="1">
      <c r="A637" s="38">
        <v>2081102</v>
      </c>
      <c r="B637" s="38" t="s">
        <v>713</v>
      </c>
      <c r="C637" s="6">
        <v>0</v>
      </c>
    </row>
    <row r="638" spans="1:3" ht="16.5" customHeight="1">
      <c r="A638" s="38">
        <v>2081103</v>
      </c>
      <c r="B638" s="38" t="s">
        <v>714</v>
      </c>
      <c r="C638" s="6">
        <v>78</v>
      </c>
    </row>
    <row r="639" spans="1:3" ht="16.5" customHeight="1">
      <c r="A639" s="38">
        <v>2081104</v>
      </c>
      <c r="B639" s="38" t="s">
        <v>1156</v>
      </c>
      <c r="C639" s="6">
        <v>89</v>
      </c>
    </row>
    <row r="640" spans="1:3" ht="16.5" customHeight="1">
      <c r="A640" s="38">
        <v>2081105</v>
      </c>
      <c r="B640" s="38" t="s">
        <v>1157</v>
      </c>
      <c r="C640" s="6">
        <v>201</v>
      </c>
    </row>
    <row r="641" spans="1:3" ht="16.5" customHeight="1">
      <c r="A641" s="38">
        <v>2081106</v>
      </c>
      <c r="B641" s="38" t="s">
        <v>1158</v>
      </c>
      <c r="C641" s="6">
        <v>0</v>
      </c>
    </row>
    <row r="642" spans="1:3" ht="16.5" customHeight="1">
      <c r="A642" s="38">
        <v>2081107</v>
      </c>
      <c r="B642" s="38" t="s">
        <v>1159</v>
      </c>
      <c r="C642" s="6">
        <v>372</v>
      </c>
    </row>
    <row r="643" spans="1:3" ht="16.5" customHeight="1">
      <c r="A643" s="38">
        <v>2081199</v>
      </c>
      <c r="B643" s="38" t="s">
        <v>1160</v>
      </c>
      <c r="C643" s="6">
        <v>83</v>
      </c>
    </row>
    <row r="644" spans="1:3" ht="16.5" customHeight="1">
      <c r="A644" s="38">
        <v>20816</v>
      </c>
      <c r="B644" s="55" t="s">
        <v>1161</v>
      </c>
      <c r="C644" s="6">
        <f>SUM(C645:C648)</f>
        <v>64</v>
      </c>
    </row>
    <row r="645" spans="1:3" ht="16.5" customHeight="1">
      <c r="A645" s="38">
        <v>2081601</v>
      </c>
      <c r="B645" s="38" t="s">
        <v>712</v>
      </c>
      <c r="C645" s="6">
        <v>64</v>
      </c>
    </row>
    <row r="646" spans="1:3" ht="16.5" customHeight="1">
      <c r="A646" s="38">
        <v>2081602</v>
      </c>
      <c r="B646" s="38" t="s">
        <v>713</v>
      </c>
      <c r="C646" s="6">
        <v>0</v>
      </c>
    </row>
    <row r="647" spans="1:3" ht="16.5" customHeight="1">
      <c r="A647" s="38">
        <v>2081603</v>
      </c>
      <c r="B647" s="38" t="s">
        <v>714</v>
      </c>
      <c r="C647" s="6">
        <v>0</v>
      </c>
    </row>
    <row r="648" spans="1:3" ht="16.5" customHeight="1">
      <c r="A648" s="38">
        <v>2081699</v>
      </c>
      <c r="B648" s="38" t="s">
        <v>1162</v>
      </c>
      <c r="C648" s="6">
        <v>0</v>
      </c>
    </row>
    <row r="649" spans="1:3" ht="16.5" customHeight="1">
      <c r="A649" s="38">
        <v>20819</v>
      </c>
      <c r="B649" s="55" t="s">
        <v>1163</v>
      </c>
      <c r="C649" s="6">
        <f>SUM(C650:C651)</f>
        <v>1033</v>
      </c>
    </row>
    <row r="650" spans="1:3" ht="16.5" customHeight="1">
      <c r="A650" s="38">
        <v>2081901</v>
      </c>
      <c r="B650" s="38" t="s">
        <v>1164</v>
      </c>
      <c r="C650" s="6">
        <v>380</v>
      </c>
    </row>
    <row r="651" spans="1:3" ht="16.5" customHeight="1">
      <c r="A651" s="38">
        <v>2081902</v>
      </c>
      <c r="B651" s="38" t="s">
        <v>1165</v>
      </c>
      <c r="C651" s="6">
        <v>653</v>
      </c>
    </row>
    <row r="652" spans="1:3" ht="16.5" customHeight="1">
      <c r="A652" s="38">
        <v>20820</v>
      </c>
      <c r="B652" s="55" t="s">
        <v>1166</v>
      </c>
      <c r="C652" s="6">
        <f>SUM(C653:C654)</f>
        <v>750</v>
      </c>
    </row>
    <row r="653" spans="1:3" ht="16.5" customHeight="1">
      <c r="A653" s="38">
        <v>2082001</v>
      </c>
      <c r="B653" s="38" t="s">
        <v>1167</v>
      </c>
      <c r="C653" s="6">
        <v>635</v>
      </c>
    </row>
    <row r="654" spans="1:3" ht="16.5" customHeight="1">
      <c r="A654" s="38">
        <v>2082002</v>
      </c>
      <c r="B654" s="38" t="s">
        <v>1168</v>
      </c>
      <c r="C654" s="6">
        <v>115</v>
      </c>
    </row>
    <row r="655" spans="1:3" ht="16.5" customHeight="1">
      <c r="A655" s="38">
        <v>20821</v>
      </c>
      <c r="B655" s="55" t="s">
        <v>1169</v>
      </c>
      <c r="C655" s="6">
        <f>SUM(C656:C657)</f>
        <v>166</v>
      </c>
    </row>
    <row r="656" spans="1:3" ht="16.5" customHeight="1">
      <c r="A656" s="38">
        <v>2082101</v>
      </c>
      <c r="B656" s="38" t="s">
        <v>1170</v>
      </c>
      <c r="C656" s="6">
        <v>25</v>
      </c>
    </row>
    <row r="657" spans="1:3" ht="16.5" customHeight="1">
      <c r="A657" s="38">
        <v>2082102</v>
      </c>
      <c r="B657" s="38" t="s">
        <v>1171</v>
      </c>
      <c r="C657" s="6">
        <v>141</v>
      </c>
    </row>
    <row r="658" spans="1:3" ht="16.5" customHeight="1">
      <c r="A658" s="38">
        <v>20824</v>
      </c>
      <c r="B658" s="55" t="s">
        <v>1172</v>
      </c>
      <c r="C658" s="6">
        <f>SUM(C659:C660)</f>
        <v>0</v>
      </c>
    </row>
    <row r="659" spans="1:3" ht="16.5" customHeight="1">
      <c r="A659" s="38">
        <v>2082401</v>
      </c>
      <c r="B659" s="38" t="s">
        <v>1173</v>
      </c>
      <c r="C659" s="6">
        <v>0</v>
      </c>
    </row>
    <row r="660" spans="1:3" ht="16.5" customHeight="1">
      <c r="A660" s="38">
        <v>2082402</v>
      </c>
      <c r="B660" s="38" t="s">
        <v>1174</v>
      </c>
      <c r="C660" s="6">
        <v>0</v>
      </c>
    </row>
    <row r="661" spans="1:3" ht="16.5" customHeight="1">
      <c r="A661" s="38">
        <v>20825</v>
      </c>
      <c r="B661" s="55" t="s">
        <v>1175</v>
      </c>
      <c r="C661" s="6">
        <f>SUM(C662:C663)</f>
        <v>86</v>
      </c>
    </row>
    <row r="662" spans="1:3" ht="16.5" customHeight="1">
      <c r="A662" s="38">
        <v>2082501</v>
      </c>
      <c r="B662" s="38" t="s">
        <v>1176</v>
      </c>
      <c r="C662" s="6">
        <v>86</v>
      </c>
    </row>
    <row r="663" spans="1:3" ht="16.5" customHeight="1">
      <c r="A663" s="38">
        <v>2082502</v>
      </c>
      <c r="B663" s="38" t="s">
        <v>1177</v>
      </c>
      <c r="C663" s="6">
        <v>0</v>
      </c>
    </row>
    <row r="664" spans="1:3" ht="16.5" customHeight="1">
      <c r="A664" s="38">
        <v>20826</v>
      </c>
      <c r="B664" s="55" t="s">
        <v>1178</v>
      </c>
      <c r="C664" s="6">
        <f>SUM(C665:C667)</f>
        <v>5204</v>
      </c>
    </row>
    <row r="665" spans="1:3" ht="16.5" customHeight="1">
      <c r="A665" s="38">
        <v>2082601</v>
      </c>
      <c r="B665" s="38" t="s">
        <v>1179</v>
      </c>
      <c r="C665" s="6">
        <v>0</v>
      </c>
    </row>
    <row r="666" spans="1:3" ht="16.5" customHeight="1">
      <c r="A666" s="38">
        <v>2082602</v>
      </c>
      <c r="B666" s="38" t="s">
        <v>1180</v>
      </c>
      <c r="C666" s="6">
        <v>5204</v>
      </c>
    </row>
    <row r="667" spans="1:3" ht="16.5" customHeight="1">
      <c r="A667" s="38">
        <v>2082699</v>
      </c>
      <c r="B667" s="38" t="s">
        <v>1181</v>
      </c>
      <c r="C667" s="6">
        <v>0</v>
      </c>
    </row>
    <row r="668" spans="1:3" ht="16.5" customHeight="1">
      <c r="A668" s="38">
        <v>20827</v>
      </c>
      <c r="B668" s="55" t="s">
        <v>1182</v>
      </c>
      <c r="C668" s="6">
        <f>SUM(C669:C672)</f>
        <v>0</v>
      </c>
    </row>
    <row r="669" spans="1:3" ht="16.5" customHeight="1">
      <c r="A669" s="38">
        <v>2082701</v>
      </c>
      <c r="B669" s="38" t="s">
        <v>1183</v>
      </c>
      <c r="C669" s="6">
        <v>0</v>
      </c>
    </row>
    <row r="670" spans="1:3" ht="16.5" customHeight="1">
      <c r="A670" s="38">
        <v>2082702</v>
      </c>
      <c r="B670" s="38" t="s">
        <v>1184</v>
      </c>
      <c r="C670" s="6">
        <v>0</v>
      </c>
    </row>
    <row r="671" spans="1:3" ht="16.5" customHeight="1">
      <c r="A671" s="38">
        <v>2082703</v>
      </c>
      <c r="B671" s="38" t="s">
        <v>1185</v>
      </c>
      <c r="C671" s="6">
        <v>0</v>
      </c>
    </row>
    <row r="672" spans="1:3" ht="16.5" customHeight="1">
      <c r="A672" s="38">
        <v>2082799</v>
      </c>
      <c r="B672" s="38" t="s">
        <v>1186</v>
      </c>
      <c r="C672" s="6">
        <v>0</v>
      </c>
    </row>
    <row r="673" spans="1:3" ht="16.5" customHeight="1">
      <c r="A673" s="38">
        <v>20828</v>
      </c>
      <c r="B673" s="55" t="s">
        <v>1187</v>
      </c>
      <c r="C673" s="6">
        <f>SUM(C674:C680)</f>
        <v>281</v>
      </c>
    </row>
    <row r="674" spans="1:3" ht="16.5" customHeight="1">
      <c r="A674" s="38">
        <v>2082801</v>
      </c>
      <c r="B674" s="38" t="s">
        <v>712</v>
      </c>
      <c r="C674" s="6">
        <v>1</v>
      </c>
    </row>
    <row r="675" spans="1:3" ht="16.5" customHeight="1">
      <c r="A675" s="38">
        <v>2082802</v>
      </c>
      <c r="B675" s="38" t="s">
        <v>713</v>
      </c>
      <c r="C675" s="6">
        <v>0</v>
      </c>
    </row>
    <row r="676" spans="1:3" ht="16.5" customHeight="1">
      <c r="A676" s="38">
        <v>2082803</v>
      </c>
      <c r="B676" s="38" t="s">
        <v>714</v>
      </c>
      <c r="C676" s="6">
        <v>0</v>
      </c>
    </row>
    <row r="677" spans="1:3" ht="16.5" customHeight="1">
      <c r="A677" s="38">
        <v>2082804</v>
      </c>
      <c r="B677" s="38" t="s">
        <v>1188</v>
      </c>
      <c r="C677" s="6">
        <v>257</v>
      </c>
    </row>
    <row r="678" spans="1:3" ht="16.5" customHeight="1">
      <c r="A678" s="38">
        <v>2082805</v>
      </c>
      <c r="B678" s="38" t="s">
        <v>1189</v>
      </c>
      <c r="C678" s="6">
        <v>0</v>
      </c>
    </row>
    <row r="679" spans="1:3" ht="16.5" customHeight="1">
      <c r="A679" s="38">
        <v>2082850</v>
      </c>
      <c r="B679" s="38" t="s">
        <v>721</v>
      </c>
      <c r="C679" s="6">
        <v>0</v>
      </c>
    </row>
    <row r="680" spans="1:3" ht="16.5" customHeight="1">
      <c r="A680" s="38">
        <v>2082899</v>
      </c>
      <c r="B680" s="38" t="s">
        <v>1190</v>
      </c>
      <c r="C680" s="6">
        <v>23</v>
      </c>
    </row>
    <row r="681" spans="1:3" ht="16.5" customHeight="1">
      <c r="A681" s="38">
        <v>20830</v>
      </c>
      <c r="B681" s="55" t="s">
        <v>1191</v>
      </c>
      <c r="C681" s="6">
        <f>SUM(C682:C683)</f>
        <v>397</v>
      </c>
    </row>
    <row r="682" spans="1:3" ht="16.5" customHeight="1">
      <c r="A682" s="38">
        <v>2083001</v>
      </c>
      <c r="B682" s="38" t="s">
        <v>1192</v>
      </c>
      <c r="C682" s="6">
        <v>0</v>
      </c>
    </row>
    <row r="683" spans="1:3" ht="16.5" customHeight="1">
      <c r="A683" s="38">
        <v>2083099</v>
      </c>
      <c r="B683" s="38" t="s">
        <v>1193</v>
      </c>
      <c r="C683" s="6">
        <v>397</v>
      </c>
    </row>
    <row r="684" spans="1:3" ht="16.5" customHeight="1">
      <c r="A684" s="38">
        <v>20899</v>
      </c>
      <c r="B684" s="55" t="s">
        <v>1194</v>
      </c>
      <c r="C684" s="6">
        <f>C685</f>
        <v>0</v>
      </c>
    </row>
    <row r="685" spans="1:3" ht="16.5" customHeight="1">
      <c r="A685" s="38">
        <v>2089901</v>
      </c>
      <c r="B685" s="38" t="s">
        <v>1195</v>
      </c>
      <c r="C685" s="6">
        <v>0</v>
      </c>
    </row>
    <row r="686" spans="1:3" ht="16.5" customHeight="1">
      <c r="A686" s="38">
        <v>210</v>
      </c>
      <c r="B686" s="55" t="s">
        <v>1196</v>
      </c>
      <c r="C686" s="6">
        <f>SUM(C687,C692,C706,C710,C722,C725,C729,C734,C738,C742,C745,C754,C756)</f>
        <v>32464</v>
      </c>
    </row>
    <row r="687" spans="1:3" ht="16.5" customHeight="1">
      <c r="A687" s="38">
        <v>21001</v>
      </c>
      <c r="B687" s="55" t="s">
        <v>1197</v>
      </c>
      <c r="C687" s="6">
        <f>SUM(C688:C691)</f>
        <v>976</v>
      </c>
    </row>
    <row r="688" spans="1:3" ht="16.5" customHeight="1">
      <c r="A688" s="38">
        <v>2100101</v>
      </c>
      <c r="B688" s="38" t="s">
        <v>712</v>
      </c>
      <c r="C688" s="6">
        <v>975</v>
      </c>
    </row>
    <row r="689" spans="1:3" ht="16.5" customHeight="1">
      <c r="A689" s="38">
        <v>2100102</v>
      </c>
      <c r="B689" s="38" t="s">
        <v>713</v>
      </c>
      <c r="C689" s="6">
        <v>0</v>
      </c>
    </row>
    <row r="690" spans="1:3" ht="16.5" customHeight="1">
      <c r="A690" s="38">
        <v>2100103</v>
      </c>
      <c r="B690" s="38" t="s">
        <v>714</v>
      </c>
      <c r="C690" s="6">
        <v>0</v>
      </c>
    </row>
    <row r="691" spans="1:3" ht="16.5" customHeight="1">
      <c r="A691" s="38">
        <v>2100199</v>
      </c>
      <c r="B691" s="38" t="s">
        <v>1198</v>
      </c>
      <c r="C691" s="6">
        <v>1</v>
      </c>
    </row>
    <row r="692" spans="1:3" ht="16.5" customHeight="1">
      <c r="A692" s="38">
        <v>21002</v>
      </c>
      <c r="B692" s="55" t="s">
        <v>1199</v>
      </c>
      <c r="C692" s="6">
        <f>SUM(C693:C705)</f>
        <v>3395</v>
      </c>
    </row>
    <row r="693" spans="1:3" ht="16.5" customHeight="1">
      <c r="A693" s="38">
        <v>2100201</v>
      </c>
      <c r="B693" s="38" t="s">
        <v>1200</v>
      </c>
      <c r="C693" s="6">
        <v>1786</v>
      </c>
    </row>
    <row r="694" spans="1:3" ht="16.5" customHeight="1">
      <c r="A694" s="38">
        <v>2100202</v>
      </c>
      <c r="B694" s="38" t="s">
        <v>1201</v>
      </c>
      <c r="C694" s="6">
        <v>1325</v>
      </c>
    </row>
    <row r="695" spans="1:3" ht="16.5" customHeight="1">
      <c r="A695" s="38">
        <v>2100203</v>
      </c>
      <c r="B695" s="38" t="s">
        <v>1202</v>
      </c>
      <c r="C695" s="6">
        <v>0</v>
      </c>
    </row>
    <row r="696" spans="1:3" ht="16.5" customHeight="1">
      <c r="A696" s="38">
        <v>2100204</v>
      </c>
      <c r="B696" s="38" t="s">
        <v>1203</v>
      </c>
      <c r="C696" s="6">
        <v>0</v>
      </c>
    </row>
    <row r="697" spans="1:3" ht="16.5" customHeight="1">
      <c r="A697" s="38">
        <v>2100205</v>
      </c>
      <c r="B697" s="38" t="s">
        <v>1204</v>
      </c>
      <c r="C697" s="6">
        <v>0</v>
      </c>
    </row>
    <row r="698" spans="1:3" ht="16.5" customHeight="1">
      <c r="A698" s="38">
        <v>2100206</v>
      </c>
      <c r="B698" s="38" t="s">
        <v>1205</v>
      </c>
      <c r="C698" s="6">
        <v>0</v>
      </c>
    </row>
    <row r="699" spans="1:3" ht="16.5" customHeight="1">
      <c r="A699" s="38">
        <v>2100207</v>
      </c>
      <c r="B699" s="38" t="s">
        <v>1206</v>
      </c>
      <c r="C699" s="6">
        <v>0</v>
      </c>
    </row>
    <row r="700" spans="1:3" ht="16.5" customHeight="1">
      <c r="A700" s="38">
        <v>2100208</v>
      </c>
      <c r="B700" s="38" t="s">
        <v>1207</v>
      </c>
      <c r="C700" s="6">
        <v>0</v>
      </c>
    </row>
    <row r="701" spans="1:3" ht="16.5" customHeight="1">
      <c r="A701" s="38">
        <v>2100209</v>
      </c>
      <c r="B701" s="38" t="s">
        <v>1208</v>
      </c>
      <c r="C701" s="6">
        <v>0</v>
      </c>
    </row>
    <row r="702" spans="1:3" ht="16.5" customHeight="1">
      <c r="A702" s="38">
        <v>2100210</v>
      </c>
      <c r="B702" s="38" t="s">
        <v>1209</v>
      </c>
      <c r="C702" s="6">
        <v>0</v>
      </c>
    </row>
    <row r="703" spans="1:3" ht="16.5" customHeight="1">
      <c r="A703" s="38">
        <v>2100211</v>
      </c>
      <c r="B703" s="38" t="s">
        <v>1210</v>
      </c>
      <c r="C703" s="6">
        <v>0</v>
      </c>
    </row>
    <row r="704" spans="1:3" ht="16.5" customHeight="1">
      <c r="A704" s="38">
        <v>2100212</v>
      </c>
      <c r="B704" s="38" t="s">
        <v>1211</v>
      </c>
      <c r="C704" s="6">
        <v>0</v>
      </c>
    </row>
    <row r="705" spans="1:3" ht="16.5" customHeight="1">
      <c r="A705" s="38">
        <v>2100299</v>
      </c>
      <c r="B705" s="38" t="s">
        <v>1212</v>
      </c>
      <c r="C705" s="6">
        <v>284</v>
      </c>
    </row>
    <row r="706" spans="1:3" ht="16.5" customHeight="1">
      <c r="A706" s="38">
        <v>21003</v>
      </c>
      <c r="B706" s="55" t="s">
        <v>1213</v>
      </c>
      <c r="C706" s="6">
        <f>SUM(C707:C709)</f>
        <v>3985</v>
      </c>
    </row>
    <row r="707" spans="1:3" ht="16.5" customHeight="1">
      <c r="A707" s="38">
        <v>2100301</v>
      </c>
      <c r="B707" s="38" t="s">
        <v>1214</v>
      </c>
      <c r="C707" s="6">
        <v>1024</v>
      </c>
    </row>
    <row r="708" spans="1:3" ht="16.5" customHeight="1">
      <c r="A708" s="38">
        <v>2100302</v>
      </c>
      <c r="B708" s="38" t="s">
        <v>1215</v>
      </c>
      <c r="C708" s="6">
        <v>2715</v>
      </c>
    </row>
    <row r="709" spans="1:3" ht="16.5" customHeight="1">
      <c r="A709" s="38">
        <v>2100399</v>
      </c>
      <c r="B709" s="38" t="s">
        <v>1216</v>
      </c>
      <c r="C709" s="6">
        <v>246</v>
      </c>
    </row>
    <row r="710" spans="1:3" ht="16.5" customHeight="1">
      <c r="A710" s="38">
        <v>21004</v>
      </c>
      <c r="B710" s="55" t="s">
        <v>1217</v>
      </c>
      <c r="C710" s="6">
        <f>SUM(C711:C721)</f>
        <v>20886</v>
      </c>
    </row>
    <row r="711" spans="1:3" ht="16.5" customHeight="1">
      <c r="A711" s="38">
        <v>2100401</v>
      </c>
      <c r="B711" s="38" t="s">
        <v>1218</v>
      </c>
      <c r="C711" s="6">
        <v>987</v>
      </c>
    </row>
    <row r="712" spans="1:3" ht="16.5" customHeight="1">
      <c r="A712" s="38">
        <v>2100402</v>
      </c>
      <c r="B712" s="38" t="s">
        <v>1219</v>
      </c>
      <c r="C712" s="6">
        <v>266</v>
      </c>
    </row>
    <row r="713" spans="1:3" ht="16.5" customHeight="1">
      <c r="A713" s="38">
        <v>2100403</v>
      </c>
      <c r="B713" s="38" t="s">
        <v>1220</v>
      </c>
      <c r="C713" s="6">
        <v>0</v>
      </c>
    </row>
    <row r="714" spans="1:3" ht="16.5" customHeight="1">
      <c r="A714" s="38">
        <v>2100404</v>
      </c>
      <c r="B714" s="38" t="s">
        <v>1221</v>
      </c>
      <c r="C714" s="6">
        <v>0</v>
      </c>
    </row>
    <row r="715" spans="1:3" ht="16.5" customHeight="1">
      <c r="A715" s="38">
        <v>2100405</v>
      </c>
      <c r="B715" s="38" t="s">
        <v>1222</v>
      </c>
      <c r="C715" s="6">
        <v>0</v>
      </c>
    </row>
    <row r="716" spans="1:3" ht="16.5" customHeight="1">
      <c r="A716" s="38">
        <v>2100406</v>
      </c>
      <c r="B716" s="38" t="s">
        <v>1223</v>
      </c>
      <c r="C716" s="6">
        <v>0</v>
      </c>
    </row>
    <row r="717" spans="1:3" ht="16.5" customHeight="1">
      <c r="A717" s="38">
        <v>2100407</v>
      </c>
      <c r="B717" s="38" t="s">
        <v>1224</v>
      </c>
      <c r="C717" s="6">
        <v>85</v>
      </c>
    </row>
    <row r="718" spans="1:3" ht="16.5" customHeight="1">
      <c r="A718" s="38">
        <v>2100408</v>
      </c>
      <c r="B718" s="38" t="s">
        <v>1225</v>
      </c>
      <c r="C718" s="6">
        <v>2464</v>
      </c>
    </row>
    <row r="719" spans="1:3" ht="16.5" customHeight="1">
      <c r="A719" s="38">
        <v>2100409</v>
      </c>
      <c r="B719" s="38" t="s">
        <v>1226</v>
      </c>
      <c r="C719" s="6">
        <v>413</v>
      </c>
    </row>
    <row r="720" spans="1:3" ht="16.5" customHeight="1">
      <c r="A720" s="38">
        <v>2100410</v>
      </c>
      <c r="B720" s="38" t="s">
        <v>1227</v>
      </c>
      <c r="C720" s="6">
        <v>16026</v>
      </c>
    </row>
    <row r="721" spans="1:3" ht="16.5" customHeight="1">
      <c r="A721" s="38">
        <v>2100499</v>
      </c>
      <c r="B721" s="38" t="s">
        <v>1228</v>
      </c>
      <c r="C721" s="6">
        <v>645</v>
      </c>
    </row>
    <row r="722" spans="1:3" ht="16.5" customHeight="1">
      <c r="A722" s="38">
        <v>21006</v>
      </c>
      <c r="B722" s="55" t="s">
        <v>1229</v>
      </c>
      <c r="C722" s="6">
        <f>SUM(C723:C724)</f>
        <v>34</v>
      </c>
    </row>
    <row r="723" spans="1:3" ht="16.5" customHeight="1">
      <c r="A723" s="38">
        <v>2100601</v>
      </c>
      <c r="B723" s="38" t="s">
        <v>1230</v>
      </c>
      <c r="C723" s="6">
        <v>34</v>
      </c>
    </row>
    <row r="724" spans="1:3" ht="16.5" customHeight="1">
      <c r="A724" s="38">
        <v>2100699</v>
      </c>
      <c r="B724" s="38" t="s">
        <v>1231</v>
      </c>
      <c r="C724" s="6">
        <v>0</v>
      </c>
    </row>
    <row r="725" spans="1:3" ht="16.5" customHeight="1">
      <c r="A725" s="38">
        <v>21007</v>
      </c>
      <c r="B725" s="55" t="s">
        <v>1232</v>
      </c>
      <c r="C725" s="6">
        <f>SUM(C726:C728)</f>
        <v>1468</v>
      </c>
    </row>
    <row r="726" spans="1:3" ht="16.5" customHeight="1">
      <c r="A726" s="38">
        <v>2100716</v>
      </c>
      <c r="B726" s="38" t="s">
        <v>1233</v>
      </c>
      <c r="C726" s="6">
        <v>705</v>
      </c>
    </row>
    <row r="727" spans="1:3" ht="16.5" customHeight="1">
      <c r="A727" s="38">
        <v>2100717</v>
      </c>
      <c r="B727" s="38" t="s">
        <v>1234</v>
      </c>
      <c r="C727" s="6">
        <v>368</v>
      </c>
    </row>
    <row r="728" spans="1:3" ht="16.5" customHeight="1">
      <c r="A728" s="38">
        <v>2100799</v>
      </c>
      <c r="B728" s="38" t="s">
        <v>1235</v>
      </c>
      <c r="C728" s="6">
        <v>395</v>
      </c>
    </row>
    <row r="729" spans="1:3" ht="16.5" customHeight="1">
      <c r="A729" s="38">
        <v>21011</v>
      </c>
      <c r="B729" s="55" t="s">
        <v>1236</v>
      </c>
      <c r="C729" s="6">
        <f>SUM(C730:C733)</f>
        <v>0</v>
      </c>
    </row>
    <row r="730" spans="1:3" ht="16.5" customHeight="1">
      <c r="A730" s="38">
        <v>2101101</v>
      </c>
      <c r="B730" s="38" t="s">
        <v>1237</v>
      </c>
      <c r="C730" s="6">
        <v>0</v>
      </c>
    </row>
    <row r="731" spans="1:3" ht="16.5" customHeight="1">
      <c r="A731" s="38">
        <v>2101102</v>
      </c>
      <c r="B731" s="38" t="s">
        <v>1238</v>
      </c>
      <c r="C731" s="6">
        <v>0</v>
      </c>
    </row>
    <row r="732" spans="1:3" ht="16.5" customHeight="1">
      <c r="A732" s="38">
        <v>2101103</v>
      </c>
      <c r="B732" s="38" t="s">
        <v>1239</v>
      </c>
      <c r="C732" s="6">
        <v>0</v>
      </c>
    </row>
    <row r="733" spans="1:3" ht="16.5" customHeight="1">
      <c r="A733" s="38">
        <v>2101199</v>
      </c>
      <c r="B733" s="38" t="s">
        <v>1240</v>
      </c>
      <c r="C733" s="6">
        <v>0</v>
      </c>
    </row>
    <row r="734" spans="1:3" ht="16.5" customHeight="1">
      <c r="A734" s="38">
        <v>21012</v>
      </c>
      <c r="B734" s="55" t="s">
        <v>1241</v>
      </c>
      <c r="C734" s="6">
        <f>SUM(C735:C737)</f>
        <v>1286</v>
      </c>
    </row>
    <row r="735" spans="1:3" ht="16.5" customHeight="1">
      <c r="A735" s="38">
        <v>2101201</v>
      </c>
      <c r="B735" s="38" t="s">
        <v>1242</v>
      </c>
      <c r="C735" s="6">
        <v>0</v>
      </c>
    </row>
    <row r="736" spans="1:3" ht="16.5" customHeight="1">
      <c r="A736" s="38">
        <v>2101202</v>
      </c>
      <c r="B736" s="38" t="s">
        <v>1243</v>
      </c>
      <c r="C736" s="6">
        <v>1286</v>
      </c>
    </row>
    <row r="737" spans="1:3" ht="16.5" customHeight="1">
      <c r="A737" s="38">
        <v>2101299</v>
      </c>
      <c r="B737" s="38" t="s">
        <v>1244</v>
      </c>
      <c r="C737" s="6">
        <v>0</v>
      </c>
    </row>
    <row r="738" spans="1:3" ht="16.5" customHeight="1">
      <c r="A738" s="38">
        <v>21013</v>
      </c>
      <c r="B738" s="55" t="s">
        <v>1245</v>
      </c>
      <c r="C738" s="6">
        <f>SUM(C739:C741)</f>
        <v>380</v>
      </c>
    </row>
    <row r="739" spans="1:3" ht="16.5" customHeight="1">
      <c r="A739" s="38">
        <v>2101301</v>
      </c>
      <c r="B739" s="38" t="s">
        <v>1246</v>
      </c>
      <c r="C739" s="6">
        <v>380</v>
      </c>
    </row>
    <row r="740" spans="1:3" ht="16.5" customHeight="1">
      <c r="A740" s="38">
        <v>2101302</v>
      </c>
      <c r="B740" s="38" t="s">
        <v>1247</v>
      </c>
      <c r="C740" s="6">
        <v>0</v>
      </c>
    </row>
    <row r="741" spans="1:3" ht="16.5" customHeight="1">
      <c r="A741" s="38">
        <v>2101399</v>
      </c>
      <c r="B741" s="38" t="s">
        <v>1248</v>
      </c>
      <c r="C741" s="6">
        <v>0</v>
      </c>
    </row>
    <row r="742" spans="1:3" ht="16.5" customHeight="1">
      <c r="A742" s="38">
        <v>21014</v>
      </c>
      <c r="B742" s="55" t="s">
        <v>1249</v>
      </c>
      <c r="C742" s="6">
        <f>SUM(C743:C744)</f>
        <v>21</v>
      </c>
    </row>
    <row r="743" spans="1:3" ht="16.5" customHeight="1">
      <c r="A743" s="38">
        <v>2101401</v>
      </c>
      <c r="B743" s="38" t="s">
        <v>1250</v>
      </c>
      <c r="C743" s="6">
        <v>21</v>
      </c>
    </row>
    <row r="744" spans="1:3" ht="16.5" customHeight="1">
      <c r="A744" s="38">
        <v>2101499</v>
      </c>
      <c r="B744" s="38" t="s">
        <v>1251</v>
      </c>
      <c r="C744" s="6">
        <v>0</v>
      </c>
    </row>
    <row r="745" spans="1:3" ht="16.5" customHeight="1">
      <c r="A745" s="38">
        <v>21015</v>
      </c>
      <c r="B745" s="55" t="s">
        <v>1252</v>
      </c>
      <c r="C745" s="6">
        <f>SUM(C746:C753)</f>
        <v>17</v>
      </c>
    </row>
    <row r="746" spans="1:3" ht="16.5" customHeight="1">
      <c r="A746" s="38">
        <v>2101501</v>
      </c>
      <c r="B746" s="38" t="s">
        <v>712</v>
      </c>
      <c r="C746" s="6">
        <v>1</v>
      </c>
    </row>
    <row r="747" spans="1:3" ht="16.5" customHeight="1">
      <c r="A747" s="38">
        <v>2101502</v>
      </c>
      <c r="B747" s="38" t="s">
        <v>713</v>
      </c>
      <c r="C747" s="6">
        <v>0</v>
      </c>
    </row>
    <row r="748" spans="1:3" ht="16.5" customHeight="1">
      <c r="A748" s="38">
        <v>2101503</v>
      </c>
      <c r="B748" s="38" t="s">
        <v>714</v>
      </c>
      <c r="C748" s="6">
        <v>0</v>
      </c>
    </row>
    <row r="749" spans="1:3" ht="16.5" customHeight="1">
      <c r="A749" s="38">
        <v>2101504</v>
      </c>
      <c r="B749" s="38" t="s">
        <v>753</v>
      </c>
      <c r="C749" s="6">
        <v>0</v>
      </c>
    </row>
    <row r="750" spans="1:3" ht="16.5" customHeight="1">
      <c r="A750" s="38">
        <v>2101505</v>
      </c>
      <c r="B750" s="38" t="s">
        <v>1253</v>
      </c>
      <c r="C750" s="6">
        <v>9</v>
      </c>
    </row>
    <row r="751" spans="1:3" ht="16.5" customHeight="1">
      <c r="A751" s="38">
        <v>2101506</v>
      </c>
      <c r="B751" s="38" t="s">
        <v>1254</v>
      </c>
      <c r="C751" s="6">
        <v>4</v>
      </c>
    </row>
    <row r="752" spans="1:3" ht="16.5" customHeight="1">
      <c r="A752" s="38">
        <v>2101550</v>
      </c>
      <c r="B752" s="38" t="s">
        <v>721</v>
      </c>
      <c r="C752" s="6">
        <v>0</v>
      </c>
    </row>
    <row r="753" spans="1:3" ht="16.5" customHeight="1">
      <c r="A753" s="38">
        <v>2101599</v>
      </c>
      <c r="B753" s="38" t="s">
        <v>1255</v>
      </c>
      <c r="C753" s="6">
        <v>3</v>
      </c>
    </row>
    <row r="754" spans="1:3" ht="16.5" customHeight="1">
      <c r="A754" s="38">
        <v>21016</v>
      </c>
      <c r="B754" s="55" t="s">
        <v>1256</v>
      </c>
      <c r="C754" s="6">
        <f>C755</f>
        <v>0</v>
      </c>
    </row>
    <row r="755" spans="1:3" ht="16.5" customHeight="1">
      <c r="A755" s="38">
        <v>2101601</v>
      </c>
      <c r="B755" s="38" t="s">
        <v>1257</v>
      </c>
      <c r="C755" s="6">
        <v>0</v>
      </c>
    </row>
    <row r="756" spans="1:3" ht="16.5" customHeight="1">
      <c r="A756" s="38">
        <v>21099</v>
      </c>
      <c r="B756" s="55" t="s">
        <v>1258</v>
      </c>
      <c r="C756" s="6">
        <f>C757</f>
        <v>16</v>
      </c>
    </row>
    <row r="757" spans="1:3" ht="16.5" customHeight="1">
      <c r="A757" s="38">
        <v>2109901</v>
      </c>
      <c r="B757" s="38" t="s">
        <v>1259</v>
      </c>
      <c r="C757" s="6">
        <v>16</v>
      </c>
    </row>
    <row r="758" spans="1:3" ht="16.5" customHeight="1">
      <c r="A758" s="38">
        <v>211</v>
      </c>
      <c r="B758" s="55" t="s">
        <v>1260</v>
      </c>
      <c r="C758" s="6">
        <f>SUM(C759,C769,C773,C781,C786,C793,C799,C802,C805,C807,C809,C815,C817,C819,C834)</f>
        <v>4579</v>
      </c>
    </row>
    <row r="759" spans="1:3" ht="16.5" customHeight="1">
      <c r="A759" s="38">
        <v>21101</v>
      </c>
      <c r="B759" s="55" t="s">
        <v>1261</v>
      </c>
      <c r="C759" s="6">
        <f>SUM(C760:C768)</f>
        <v>203</v>
      </c>
    </row>
    <row r="760" spans="1:3" ht="16.5" customHeight="1">
      <c r="A760" s="38">
        <v>2110101</v>
      </c>
      <c r="B760" s="38" t="s">
        <v>712</v>
      </c>
      <c r="C760" s="6">
        <v>171</v>
      </c>
    </row>
    <row r="761" spans="1:3" ht="16.5" customHeight="1">
      <c r="A761" s="38">
        <v>2110102</v>
      </c>
      <c r="B761" s="38" t="s">
        <v>713</v>
      </c>
      <c r="C761" s="6">
        <v>0</v>
      </c>
    </row>
    <row r="762" spans="1:3" ht="16.5" customHeight="1">
      <c r="A762" s="38">
        <v>2110103</v>
      </c>
      <c r="B762" s="38" t="s">
        <v>714</v>
      </c>
      <c r="C762" s="6">
        <v>0</v>
      </c>
    </row>
    <row r="763" spans="1:3" ht="16.5" customHeight="1">
      <c r="A763" s="38">
        <v>2110104</v>
      </c>
      <c r="B763" s="38" t="s">
        <v>1262</v>
      </c>
      <c r="C763" s="6">
        <v>0</v>
      </c>
    </row>
    <row r="764" spans="1:3" ht="16.5" customHeight="1">
      <c r="A764" s="38">
        <v>2110105</v>
      </c>
      <c r="B764" s="38" t="s">
        <v>1263</v>
      </c>
      <c r="C764" s="6">
        <v>0</v>
      </c>
    </row>
    <row r="765" spans="1:3" ht="16.5" customHeight="1">
      <c r="A765" s="38">
        <v>2110106</v>
      </c>
      <c r="B765" s="38" t="s">
        <v>1264</v>
      </c>
      <c r="C765" s="6">
        <v>0</v>
      </c>
    </row>
    <row r="766" spans="1:3" ht="16.5" customHeight="1">
      <c r="A766" s="38">
        <v>2110107</v>
      </c>
      <c r="B766" s="38" t="s">
        <v>1265</v>
      </c>
      <c r="C766" s="6">
        <v>0</v>
      </c>
    </row>
    <row r="767" spans="1:3" ht="16.5" customHeight="1">
      <c r="A767" s="38">
        <v>2110108</v>
      </c>
      <c r="B767" s="38" t="s">
        <v>1266</v>
      </c>
      <c r="C767" s="6">
        <v>0</v>
      </c>
    </row>
    <row r="768" spans="1:3" ht="16.5" customHeight="1">
      <c r="A768" s="38">
        <v>2110199</v>
      </c>
      <c r="B768" s="38" t="s">
        <v>1267</v>
      </c>
      <c r="C768" s="6">
        <v>32</v>
      </c>
    </row>
    <row r="769" spans="1:3" ht="16.5" customHeight="1">
      <c r="A769" s="38">
        <v>21102</v>
      </c>
      <c r="B769" s="55" t="s">
        <v>1268</v>
      </c>
      <c r="C769" s="6">
        <f>SUM(C770:C772)</f>
        <v>0</v>
      </c>
    </row>
    <row r="770" spans="1:3" ht="16.5" customHeight="1">
      <c r="A770" s="38">
        <v>2110203</v>
      </c>
      <c r="B770" s="38" t="s">
        <v>1269</v>
      </c>
      <c r="C770" s="6">
        <v>0</v>
      </c>
    </row>
    <row r="771" spans="1:3" ht="16.5" customHeight="1">
      <c r="A771" s="38">
        <v>2110204</v>
      </c>
      <c r="B771" s="38" t="s">
        <v>1270</v>
      </c>
      <c r="C771" s="6">
        <v>0</v>
      </c>
    </row>
    <row r="772" spans="1:3" ht="16.5" customHeight="1">
      <c r="A772" s="38">
        <v>2110299</v>
      </c>
      <c r="B772" s="38" t="s">
        <v>1271</v>
      </c>
      <c r="C772" s="6">
        <v>0</v>
      </c>
    </row>
    <row r="773" spans="1:3" ht="16.5" customHeight="1">
      <c r="A773" s="38">
        <v>21103</v>
      </c>
      <c r="B773" s="55" t="s">
        <v>1272</v>
      </c>
      <c r="C773" s="6">
        <f>SUM(C774:C780)</f>
        <v>0</v>
      </c>
    </row>
    <row r="774" spans="1:3" ht="16.5" customHeight="1">
      <c r="A774" s="38">
        <v>2110301</v>
      </c>
      <c r="B774" s="38" t="s">
        <v>1273</v>
      </c>
      <c r="C774" s="6">
        <v>0</v>
      </c>
    </row>
    <row r="775" spans="1:3" ht="16.5" customHeight="1">
      <c r="A775" s="38">
        <v>2110302</v>
      </c>
      <c r="B775" s="38" t="s">
        <v>1274</v>
      </c>
      <c r="C775" s="6">
        <v>0</v>
      </c>
    </row>
    <row r="776" spans="1:3" ht="16.5" customHeight="1">
      <c r="A776" s="38">
        <v>2110303</v>
      </c>
      <c r="B776" s="38" t="s">
        <v>1275</v>
      </c>
      <c r="C776" s="6">
        <v>0</v>
      </c>
    </row>
    <row r="777" spans="1:3" ht="16.5" customHeight="1">
      <c r="A777" s="38">
        <v>2110304</v>
      </c>
      <c r="B777" s="38" t="s">
        <v>1276</v>
      </c>
      <c r="C777" s="6">
        <v>0</v>
      </c>
    </row>
    <row r="778" spans="1:3" ht="16.5" customHeight="1">
      <c r="A778" s="38">
        <v>2110305</v>
      </c>
      <c r="B778" s="38" t="s">
        <v>1277</v>
      </c>
      <c r="C778" s="6">
        <v>0</v>
      </c>
    </row>
    <row r="779" spans="1:3" ht="16.5" customHeight="1">
      <c r="A779" s="38">
        <v>2110306</v>
      </c>
      <c r="B779" s="38" t="s">
        <v>1278</v>
      </c>
      <c r="C779" s="6">
        <v>0</v>
      </c>
    </row>
    <row r="780" spans="1:3" ht="16.5" customHeight="1">
      <c r="A780" s="38">
        <v>2110399</v>
      </c>
      <c r="B780" s="38" t="s">
        <v>1279</v>
      </c>
      <c r="C780" s="6">
        <v>0</v>
      </c>
    </row>
    <row r="781" spans="1:3" ht="16.5" customHeight="1">
      <c r="A781" s="38">
        <v>21104</v>
      </c>
      <c r="B781" s="55" t="s">
        <v>1280</v>
      </c>
      <c r="C781" s="6">
        <f>SUM(C782:C785)</f>
        <v>57</v>
      </c>
    </row>
    <row r="782" spans="1:3" ht="16.5" customHeight="1">
      <c r="A782" s="38">
        <v>2110401</v>
      </c>
      <c r="B782" s="38" t="s">
        <v>1281</v>
      </c>
      <c r="C782" s="6">
        <v>0</v>
      </c>
    </row>
    <row r="783" spans="1:3" ht="16.5" customHeight="1">
      <c r="A783" s="38">
        <v>2110402</v>
      </c>
      <c r="B783" s="38" t="s">
        <v>1282</v>
      </c>
      <c r="C783" s="6">
        <v>57</v>
      </c>
    </row>
    <row r="784" spans="1:3" ht="16.5" customHeight="1">
      <c r="A784" s="38">
        <v>2110404</v>
      </c>
      <c r="B784" s="38" t="s">
        <v>1283</v>
      </c>
      <c r="C784" s="6">
        <v>0</v>
      </c>
    </row>
    <row r="785" spans="1:3" ht="16.5" customHeight="1">
      <c r="A785" s="38">
        <v>2110499</v>
      </c>
      <c r="B785" s="38" t="s">
        <v>1284</v>
      </c>
      <c r="C785" s="6">
        <v>0</v>
      </c>
    </row>
    <row r="786" spans="1:3" ht="16.5" customHeight="1">
      <c r="A786" s="38">
        <v>21105</v>
      </c>
      <c r="B786" s="55" t="s">
        <v>1285</v>
      </c>
      <c r="C786" s="6">
        <f>SUM(C787:C792)</f>
        <v>0</v>
      </c>
    </row>
    <row r="787" spans="1:3" ht="16.5" customHeight="1">
      <c r="A787" s="38">
        <v>2110501</v>
      </c>
      <c r="B787" s="38" t="s">
        <v>1286</v>
      </c>
      <c r="C787" s="6">
        <v>0</v>
      </c>
    </row>
    <row r="788" spans="1:3" ht="16.5" customHeight="1">
      <c r="A788" s="38">
        <v>2110502</v>
      </c>
      <c r="B788" s="38" t="s">
        <v>1287</v>
      </c>
      <c r="C788" s="6">
        <v>0</v>
      </c>
    </row>
    <row r="789" spans="1:3" ht="16.5" customHeight="1">
      <c r="A789" s="38">
        <v>2110503</v>
      </c>
      <c r="B789" s="38" t="s">
        <v>1288</v>
      </c>
      <c r="C789" s="6">
        <v>0</v>
      </c>
    </row>
    <row r="790" spans="1:3" ht="16.5" customHeight="1">
      <c r="A790" s="38">
        <v>2110506</v>
      </c>
      <c r="B790" s="38" t="s">
        <v>1289</v>
      </c>
      <c r="C790" s="6">
        <v>0</v>
      </c>
    </row>
    <row r="791" spans="1:3" ht="16.5" customHeight="1">
      <c r="A791" s="38">
        <v>2110507</v>
      </c>
      <c r="B791" s="38" t="s">
        <v>1290</v>
      </c>
      <c r="C791" s="6">
        <v>0</v>
      </c>
    </row>
    <row r="792" spans="1:3" ht="16.5" customHeight="1">
      <c r="A792" s="38">
        <v>2110599</v>
      </c>
      <c r="B792" s="38" t="s">
        <v>1291</v>
      </c>
      <c r="C792" s="6">
        <v>0</v>
      </c>
    </row>
    <row r="793" spans="1:3" ht="16.5" customHeight="1">
      <c r="A793" s="38">
        <v>21106</v>
      </c>
      <c r="B793" s="55" t="s">
        <v>1292</v>
      </c>
      <c r="C793" s="6">
        <f>SUM(C794:C798)</f>
        <v>0</v>
      </c>
    </row>
    <row r="794" spans="1:3" ht="16.5" customHeight="1">
      <c r="A794" s="38">
        <v>2110602</v>
      </c>
      <c r="B794" s="38" t="s">
        <v>1293</v>
      </c>
      <c r="C794" s="6">
        <v>0</v>
      </c>
    </row>
    <row r="795" spans="1:3" ht="16.5" customHeight="1">
      <c r="A795" s="38">
        <v>2110603</v>
      </c>
      <c r="B795" s="38" t="s">
        <v>1294</v>
      </c>
      <c r="C795" s="6">
        <v>0</v>
      </c>
    </row>
    <row r="796" spans="1:3" ht="16.5" customHeight="1">
      <c r="A796" s="38">
        <v>2110604</v>
      </c>
      <c r="B796" s="38" t="s">
        <v>1295</v>
      </c>
      <c r="C796" s="6">
        <v>0</v>
      </c>
    </row>
    <row r="797" spans="1:3" ht="16.5" customHeight="1">
      <c r="A797" s="38">
        <v>2110605</v>
      </c>
      <c r="B797" s="38" t="s">
        <v>1296</v>
      </c>
      <c r="C797" s="6">
        <v>0</v>
      </c>
    </row>
    <row r="798" spans="1:3" ht="16.5" customHeight="1">
      <c r="A798" s="38">
        <v>2110699</v>
      </c>
      <c r="B798" s="38" t="s">
        <v>1297</v>
      </c>
      <c r="C798" s="6">
        <v>0</v>
      </c>
    </row>
    <row r="799" spans="1:3" ht="16.5" customHeight="1">
      <c r="A799" s="38">
        <v>21107</v>
      </c>
      <c r="B799" s="55" t="s">
        <v>1298</v>
      </c>
      <c r="C799" s="6">
        <f>SUM(C800:C801)</f>
        <v>0</v>
      </c>
    </row>
    <row r="800" spans="1:3" ht="16.5" customHeight="1">
      <c r="A800" s="38">
        <v>2110704</v>
      </c>
      <c r="B800" s="38" t="s">
        <v>1299</v>
      </c>
      <c r="C800" s="6">
        <v>0</v>
      </c>
    </row>
    <row r="801" spans="1:3" ht="16.5" customHeight="1">
      <c r="A801" s="38">
        <v>2110799</v>
      </c>
      <c r="B801" s="38" t="s">
        <v>1300</v>
      </c>
      <c r="C801" s="6">
        <v>0</v>
      </c>
    </row>
    <row r="802" spans="1:3" ht="16.5" customHeight="1">
      <c r="A802" s="38">
        <v>21108</v>
      </c>
      <c r="B802" s="55" t="s">
        <v>1301</v>
      </c>
      <c r="C802" s="6">
        <f>SUM(C803:C804)</f>
        <v>0</v>
      </c>
    </row>
    <row r="803" spans="1:3" ht="16.5" customHeight="1">
      <c r="A803" s="38">
        <v>2110804</v>
      </c>
      <c r="B803" s="38" t="s">
        <v>1302</v>
      </c>
      <c r="C803" s="6">
        <v>0</v>
      </c>
    </row>
    <row r="804" spans="1:3" ht="16.5" customHeight="1">
      <c r="A804" s="38">
        <v>2110899</v>
      </c>
      <c r="B804" s="38" t="s">
        <v>1303</v>
      </c>
      <c r="C804" s="6">
        <v>0</v>
      </c>
    </row>
    <row r="805" spans="1:3" ht="16.5" customHeight="1">
      <c r="A805" s="38">
        <v>21109</v>
      </c>
      <c r="B805" s="55" t="s">
        <v>1304</v>
      </c>
      <c r="C805" s="6">
        <f>C806</f>
        <v>0</v>
      </c>
    </row>
    <row r="806" spans="1:3" ht="16.5" customHeight="1">
      <c r="A806" s="38">
        <v>2110901</v>
      </c>
      <c r="B806" s="38" t="s">
        <v>1305</v>
      </c>
      <c r="C806" s="6">
        <v>0</v>
      </c>
    </row>
    <row r="807" spans="1:3" ht="16.5" customHeight="1">
      <c r="A807" s="38">
        <v>21110</v>
      </c>
      <c r="B807" s="55" t="s">
        <v>1306</v>
      </c>
      <c r="C807" s="6">
        <f>C808</f>
        <v>63</v>
      </c>
    </row>
    <row r="808" spans="1:3" ht="16.5" customHeight="1">
      <c r="A808" s="38">
        <v>2111001</v>
      </c>
      <c r="B808" s="38" t="s">
        <v>1307</v>
      </c>
      <c r="C808" s="6">
        <v>63</v>
      </c>
    </row>
    <row r="809" spans="1:3" ht="16.5" customHeight="1">
      <c r="A809" s="38">
        <v>21111</v>
      </c>
      <c r="B809" s="55" t="s">
        <v>1308</v>
      </c>
      <c r="C809" s="6">
        <f>SUM(C810:C814)</f>
        <v>2045</v>
      </c>
    </row>
    <row r="810" spans="1:3" ht="16.5" customHeight="1">
      <c r="A810" s="38">
        <v>2111101</v>
      </c>
      <c r="B810" s="38" t="s">
        <v>1309</v>
      </c>
      <c r="C810" s="6">
        <v>0</v>
      </c>
    </row>
    <row r="811" spans="1:3" ht="16.5" customHeight="1">
      <c r="A811" s="38">
        <v>2111102</v>
      </c>
      <c r="B811" s="38" t="s">
        <v>1310</v>
      </c>
      <c r="C811" s="6">
        <v>0</v>
      </c>
    </row>
    <row r="812" spans="1:3" ht="16.5" customHeight="1">
      <c r="A812" s="38">
        <v>2111103</v>
      </c>
      <c r="B812" s="38" t="s">
        <v>1311</v>
      </c>
      <c r="C812" s="6">
        <v>1302</v>
      </c>
    </row>
    <row r="813" spans="1:3" ht="16.5" customHeight="1">
      <c r="A813" s="38">
        <v>2111104</v>
      </c>
      <c r="B813" s="38" t="s">
        <v>1312</v>
      </c>
      <c r="C813" s="6">
        <v>0</v>
      </c>
    </row>
    <row r="814" spans="1:3" ht="16.5" customHeight="1">
      <c r="A814" s="38">
        <v>2111199</v>
      </c>
      <c r="B814" s="38" t="s">
        <v>1313</v>
      </c>
      <c r="C814" s="6">
        <v>743</v>
      </c>
    </row>
    <row r="815" spans="1:3" ht="16.5" customHeight="1">
      <c r="A815" s="38">
        <v>21112</v>
      </c>
      <c r="B815" s="55" t="s">
        <v>1314</v>
      </c>
      <c r="C815" s="6">
        <f>C816</f>
        <v>961</v>
      </c>
    </row>
    <row r="816" spans="1:3" ht="16.5" customHeight="1">
      <c r="A816" s="38">
        <v>2111201</v>
      </c>
      <c r="B816" s="38" t="s">
        <v>1315</v>
      </c>
      <c r="C816" s="6">
        <v>961</v>
      </c>
    </row>
    <row r="817" spans="1:3" ht="16.5" customHeight="1">
      <c r="A817" s="38">
        <v>21113</v>
      </c>
      <c r="B817" s="55" t="s">
        <v>1316</v>
      </c>
      <c r="C817" s="6">
        <f>C818</f>
        <v>0</v>
      </c>
    </row>
    <row r="818" spans="1:3" ht="16.5" customHeight="1">
      <c r="A818" s="38">
        <v>2111301</v>
      </c>
      <c r="B818" s="38" t="s">
        <v>1317</v>
      </c>
      <c r="C818" s="6">
        <v>0</v>
      </c>
    </row>
    <row r="819" spans="1:3" ht="16.5" customHeight="1">
      <c r="A819" s="38">
        <v>21114</v>
      </c>
      <c r="B819" s="55" t="s">
        <v>1318</v>
      </c>
      <c r="C819" s="6">
        <f>SUM(C820:C833)</f>
        <v>0</v>
      </c>
    </row>
    <row r="820" spans="1:3" ht="16.5" customHeight="1">
      <c r="A820" s="38">
        <v>2111401</v>
      </c>
      <c r="B820" s="38" t="s">
        <v>712</v>
      </c>
      <c r="C820" s="6">
        <v>0</v>
      </c>
    </row>
    <row r="821" spans="1:3" ht="16.5" customHeight="1">
      <c r="A821" s="38">
        <v>2111402</v>
      </c>
      <c r="B821" s="38" t="s">
        <v>713</v>
      </c>
      <c r="C821" s="6">
        <v>0</v>
      </c>
    </row>
    <row r="822" spans="1:3" ht="16.5" customHeight="1">
      <c r="A822" s="38">
        <v>2111403</v>
      </c>
      <c r="B822" s="38" t="s">
        <v>714</v>
      </c>
      <c r="C822" s="6">
        <v>0</v>
      </c>
    </row>
    <row r="823" spans="1:3" ht="16.5" customHeight="1">
      <c r="A823" s="38">
        <v>2111404</v>
      </c>
      <c r="B823" s="38" t="s">
        <v>1319</v>
      </c>
      <c r="C823" s="6">
        <v>0</v>
      </c>
    </row>
    <row r="824" spans="1:3" ht="16.5" customHeight="1">
      <c r="A824" s="38">
        <v>2111405</v>
      </c>
      <c r="B824" s="38" t="s">
        <v>1320</v>
      </c>
      <c r="C824" s="6">
        <v>0</v>
      </c>
    </row>
    <row r="825" spans="1:3" ht="16.5" customHeight="1">
      <c r="A825" s="38">
        <v>2111406</v>
      </c>
      <c r="B825" s="38" t="s">
        <v>1321</v>
      </c>
      <c r="C825" s="6">
        <v>0</v>
      </c>
    </row>
    <row r="826" spans="1:3" ht="16.5" customHeight="1">
      <c r="A826" s="38">
        <v>2111407</v>
      </c>
      <c r="B826" s="38" t="s">
        <v>1322</v>
      </c>
      <c r="C826" s="6">
        <v>0</v>
      </c>
    </row>
    <row r="827" spans="1:3" ht="16.5" customHeight="1">
      <c r="A827" s="38">
        <v>2111408</v>
      </c>
      <c r="B827" s="38" t="s">
        <v>1323</v>
      </c>
      <c r="C827" s="6">
        <v>0</v>
      </c>
    </row>
    <row r="828" spans="1:3" ht="16.5" customHeight="1">
      <c r="A828" s="38">
        <v>2111409</v>
      </c>
      <c r="B828" s="38" t="s">
        <v>1324</v>
      </c>
      <c r="C828" s="6">
        <v>0</v>
      </c>
    </row>
    <row r="829" spans="1:3" ht="16.5" customHeight="1">
      <c r="A829" s="38">
        <v>2111410</v>
      </c>
      <c r="B829" s="38" t="s">
        <v>1325</v>
      </c>
      <c r="C829" s="6">
        <v>0</v>
      </c>
    </row>
    <row r="830" spans="1:3" ht="16.5" customHeight="1">
      <c r="A830" s="38">
        <v>2111411</v>
      </c>
      <c r="B830" s="38" t="s">
        <v>753</v>
      </c>
      <c r="C830" s="6">
        <v>0</v>
      </c>
    </row>
    <row r="831" spans="1:3" ht="16.5" customHeight="1">
      <c r="A831" s="38">
        <v>2111413</v>
      </c>
      <c r="B831" s="38" t="s">
        <v>1326</v>
      </c>
      <c r="C831" s="6">
        <v>0</v>
      </c>
    </row>
    <row r="832" spans="1:3" ht="16.5" customHeight="1">
      <c r="A832" s="38">
        <v>2111450</v>
      </c>
      <c r="B832" s="38" t="s">
        <v>721</v>
      </c>
      <c r="C832" s="6">
        <v>0</v>
      </c>
    </row>
    <row r="833" spans="1:3" ht="16.5" customHeight="1">
      <c r="A833" s="38">
        <v>2111499</v>
      </c>
      <c r="B833" s="38" t="s">
        <v>1327</v>
      </c>
      <c r="C833" s="6">
        <v>0</v>
      </c>
    </row>
    <row r="834" spans="1:3" ht="16.5" customHeight="1">
      <c r="A834" s="38">
        <v>21199</v>
      </c>
      <c r="B834" s="55" t="s">
        <v>1328</v>
      </c>
      <c r="C834" s="6">
        <f>C835</f>
        <v>1250</v>
      </c>
    </row>
    <row r="835" spans="1:3" ht="16.5" customHeight="1">
      <c r="A835" s="38">
        <v>2119901</v>
      </c>
      <c r="B835" s="38" t="s">
        <v>1329</v>
      </c>
      <c r="C835" s="6">
        <v>1250</v>
      </c>
    </row>
    <row r="836" spans="1:3" ht="16.5" customHeight="1">
      <c r="A836" s="38">
        <v>212</v>
      </c>
      <c r="B836" s="55" t="s">
        <v>1330</v>
      </c>
      <c r="C836" s="6">
        <f>SUM(C837,C848,C850,C853,C855,C857)</f>
        <v>45685</v>
      </c>
    </row>
    <row r="837" spans="1:3" ht="16.5" customHeight="1">
      <c r="A837" s="38">
        <v>21201</v>
      </c>
      <c r="B837" s="55" t="s">
        <v>1331</v>
      </c>
      <c r="C837" s="6">
        <f>SUM(C838:C847)</f>
        <v>8716</v>
      </c>
    </row>
    <row r="838" spans="1:3" ht="16.5" customHeight="1">
      <c r="A838" s="38">
        <v>2120101</v>
      </c>
      <c r="B838" s="38" t="s">
        <v>712</v>
      </c>
      <c r="C838" s="6">
        <v>331</v>
      </c>
    </row>
    <row r="839" spans="1:3" ht="16.5" customHeight="1">
      <c r="A839" s="38">
        <v>2120102</v>
      </c>
      <c r="B839" s="38" t="s">
        <v>713</v>
      </c>
      <c r="C839" s="6">
        <v>59</v>
      </c>
    </row>
    <row r="840" spans="1:3" ht="16.5" customHeight="1">
      <c r="A840" s="38">
        <v>2120103</v>
      </c>
      <c r="B840" s="38" t="s">
        <v>714</v>
      </c>
      <c r="C840" s="6">
        <v>2768</v>
      </c>
    </row>
    <row r="841" spans="1:3" ht="16.5" customHeight="1">
      <c r="A841" s="38">
        <v>2120104</v>
      </c>
      <c r="B841" s="38" t="s">
        <v>1332</v>
      </c>
      <c r="C841" s="6">
        <v>1438</v>
      </c>
    </row>
    <row r="842" spans="1:3" ht="16.5" customHeight="1">
      <c r="A842" s="38">
        <v>2120105</v>
      </c>
      <c r="B842" s="38" t="s">
        <v>1333</v>
      </c>
      <c r="C842" s="6">
        <v>0</v>
      </c>
    </row>
    <row r="843" spans="1:3" ht="16.5" customHeight="1">
      <c r="A843" s="38">
        <v>2120106</v>
      </c>
      <c r="B843" s="38" t="s">
        <v>1334</v>
      </c>
      <c r="C843" s="6">
        <v>0</v>
      </c>
    </row>
    <row r="844" spans="1:3" ht="16.5" customHeight="1">
      <c r="A844" s="38">
        <v>2120107</v>
      </c>
      <c r="B844" s="38" t="s">
        <v>1335</v>
      </c>
      <c r="C844" s="6">
        <v>0</v>
      </c>
    </row>
    <row r="845" spans="1:3" ht="16.5" customHeight="1">
      <c r="A845" s="38">
        <v>2120109</v>
      </c>
      <c r="B845" s="38" t="s">
        <v>1336</v>
      </c>
      <c r="C845" s="6">
        <v>0</v>
      </c>
    </row>
    <row r="846" spans="1:3" ht="16.5" customHeight="1">
      <c r="A846" s="38">
        <v>2120110</v>
      </c>
      <c r="B846" s="38" t="s">
        <v>1337</v>
      </c>
      <c r="C846" s="6">
        <v>0</v>
      </c>
    </row>
    <row r="847" spans="1:3" ht="16.5" customHeight="1">
      <c r="A847" s="38">
        <v>2120199</v>
      </c>
      <c r="B847" s="38" t="s">
        <v>1338</v>
      </c>
      <c r="C847" s="6">
        <v>4120</v>
      </c>
    </row>
    <row r="848" spans="1:3" ht="16.5" customHeight="1">
      <c r="A848" s="38">
        <v>21202</v>
      </c>
      <c r="B848" s="55" t="s">
        <v>1339</v>
      </c>
      <c r="C848" s="6">
        <f>C849</f>
        <v>0</v>
      </c>
    </row>
    <row r="849" spans="1:3" ht="16.5" customHeight="1">
      <c r="A849" s="38">
        <v>2120201</v>
      </c>
      <c r="B849" s="38" t="s">
        <v>1340</v>
      </c>
      <c r="C849" s="6">
        <v>0</v>
      </c>
    </row>
    <row r="850" spans="1:3" ht="16.5" customHeight="1">
      <c r="A850" s="38">
        <v>21203</v>
      </c>
      <c r="B850" s="55" t="s">
        <v>1341</v>
      </c>
      <c r="C850" s="6">
        <f>SUM(C851:C852)</f>
        <v>6927</v>
      </c>
    </row>
    <row r="851" spans="1:3" ht="16.5" customHeight="1">
      <c r="A851" s="38">
        <v>2120303</v>
      </c>
      <c r="B851" s="38" t="s">
        <v>1342</v>
      </c>
      <c r="C851" s="6">
        <v>0</v>
      </c>
    </row>
    <row r="852" spans="1:3" ht="16.5" customHeight="1">
      <c r="A852" s="38">
        <v>2120399</v>
      </c>
      <c r="B852" s="38" t="s">
        <v>1343</v>
      </c>
      <c r="C852" s="6">
        <v>6927</v>
      </c>
    </row>
    <row r="853" spans="1:3" ht="16.5" customHeight="1">
      <c r="A853" s="38">
        <v>21205</v>
      </c>
      <c r="B853" s="55" t="s">
        <v>1344</v>
      </c>
      <c r="C853" s="6">
        <f>C854</f>
        <v>673</v>
      </c>
    </row>
    <row r="854" spans="1:3" ht="16.5" customHeight="1">
      <c r="A854" s="38">
        <v>2120501</v>
      </c>
      <c r="B854" s="38" t="s">
        <v>1345</v>
      </c>
      <c r="C854" s="6">
        <v>673</v>
      </c>
    </row>
    <row r="855" spans="1:3" ht="16.5" customHeight="1">
      <c r="A855" s="38">
        <v>21206</v>
      </c>
      <c r="B855" s="55" t="s">
        <v>1346</v>
      </c>
      <c r="C855" s="6">
        <f>C856</f>
        <v>0</v>
      </c>
    </row>
    <row r="856" spans="1:3" ht="16.5" customHeight="1">
      <c r="A856" s="38">
        <v>2120601</v>
      </c>
      <c r="B856" s="38" t="s">
        <v>1347</v>
      </c>
      <c r="C856" s="6">
        <v>0</v>
      </c>
    </row>
    <row r="857" spans="1:3" ht="16.5" customHeight="1">
      <c r="A857" s="38">
        <v>21299</v>
      </c>
      <c r="B857" s="55" t="s">
        <v>1348</v>
      </c>
      <c r="C857" s="6">
        <f>C858</f>
        <v>29369</v>
      </c>
    </row>
    <row r="858" spans="1:3" ht="16.5" customHeight="1">
      <c r="A858" s="38">
        <v>2129901</v>
      </c>
      <c r="B858" s="38" t="s">
        <v>1349</v>
      </c>
      <c r="C858" s="6">
        <v>29369</v>
      </c>
    </row>
    <row r="859" spans="1:3" ht="16.5" customHeight="1">
      <c r="A859" s="38">
        <v>213</v>
      </c>
      <c r="B859" s="55" t="s">
        <v>1350</v>
      </c>
      <c r="C859" s="6">
        <f>SUM(C860,C886,C911,C939,C950,C957,C964,C967)</f>
        <v>54981</v>
      </c>
    </row>
    <row r="860" spans="1:3" ht="16.5" customHeight="1">
      <c r="A860" s="38">
        <v>21301</v>
      </c>
      <c r="B860" s="55" t="s">
        <v>1351</v>
      </c>
      <c r="C860" s="6">
        <f>SUM(C861:C885)</f>
        <v>12531</v>
      </c>
    </row>
    <row r="861" spans="1:3" ht="16.5" customHeight="1">
      <c r="A861" s="38">
        <v>2130101</v>
      </c>
      <c r="B861" s="38" t="s">
        <v>712</v>
      </c>
      <c r="C861" s="6">
        <v>1212</v>
      </c>
    </row>
    <row r="862" spans="1:3" ht="16.5" customHeight="1">
      <c r="A862" s="38">
        <v>2130102</v>
      </c>
      <c r="B862" s="38" t="s">
        <v>713</v>
      </c>
      <c r="C862" s="6">
        <v>2</v>
      </c>
    </row>
    <row r="863" spans="1:3" ht="16.5" customHeight="1">
      <c r="A863" s="38">
        <v>2130103</v>
      </c>
      <c r="B863" s="38" t="s">
        <v>714</v>
      </c>
      <c r="C863" s="6">
        <v>0</v>
      </c>
    </row>
    <row r="864" spans="1:3" ht="16.5" customHeight="1">
      <c r="A864" s="38">
        <v>2130104</v>
      </c>
      <c r="B864" s="38" t="s">
        <v>721</v>
      </c>
      <c r="C864" s="6">
        <v>4224</v>
      </c>
    </row>
    <row r="865" spans="1:3" ht="16.5" customHeight="1">
      <c r="A865" s="38">
        <v>2130105</v>
      </c>
      <c r="B865" s="38" t="s">
        <v>1352</v>
      </c>
      <c r="C865" s="6">
        <v>0</v>
      </c>
    </row>
    <row r="866" spans="1:3" ht="16.5" customHeight="1">
      <c r="A866" s="38">
        <v>2130106</v>
      </c>
      <c r="B866" s="38" t="s">
        <v>1353</v>
      </c>
      <c r="C866" s="6">
        <v>295</v>
      </c>
    </row>
    <row r="867" spans="1:3" ht="16.5" customHeight="1">
      <c r="A867" s="38">
        <v>2130108</v>
      </c>
      <c r="B867" s="38" t="s">
        <v>1354</v>
      </c>
      <c r="C867" s="6">
        <v>0</v>
      </c>
    </row>
    <row r="868" spans="1:3" ht="16.5" customHeight="1">
      <c r="A868" s="38">
        <v>2130109</v>
      </c>
      <c r="B868" s="38" t="s">
        <v>1355</v>
      </c>
      <c r="C868" s="6">
        <v>470</v>
      </c>
    </row>
    <row r="869" spans="1:3" ht="16.5" customHeight="1">
      <c r="A869" s="38">
        <v>2130110</v>
      </c>
      <c r="B869" s="38" t="s">
        <v>1356</v>
      </c>
      <c r="C869" s="6">
        <v>0</v>
      </c>
    </row>
    <row r="870" spans="1:3" ht="16.5" customHeight="1">
      <c r="A870" s="38">
        <v>2130111</v>
      </c>
      <c r="B870" s="38" t="s">
        <v>1357</v>
      </c>
      <c r="C870" s="6">
        <v>0</v>
      </c>
    </row>
    <row r="871" spans="1:3" ht="16.5" customHeight="1">
      <c r="A871" s="38">
        <v>2130112</v>
      </c>
      <c r="B871" s="38" t="s">
        <v>1358</v>
      </c>
      <c r="C871" s="6">
        <v>0</v>
      </c>
    </row>
    <row r="872" spans="1:3" ht="16.5" customHeight="1">
      <c r="A872" s="38">
        <v>2130114</v>
      </c>
      <c r="B872" s="38" t="s">
        <v>1359</v>
      </c>
      <c r="C872" s="6">
        <v>0</v>
      </c>
    </row>
    <row r="873" spans="1:3" ht="16.5" customHeight="1">
      <c r="A873" s="38">
        <v>2130119</v>
      </c>
      <c r="B873" s="38" t="s">
        <v>1360</v>
      </c>
      <c r="C873" s="6">
        <v>0</v>
      </c>
    </row>
    <row r="874" spans="1:3" ht="16.5" customHeight="1">
      <c r="A874" s="38">
        <v>2130120</v>
      </c>
      <c r="B874" s="38" t="s">
        <v>1361</v>
      </c>
      <c r="C874" s="6">
        <v>0</v>
      </c>
    </row>
    <row r="875" spans="1:3" ht="16.5" customHeight="1">
      <c r="A875" s="38">
        <v>2130121</v>
      </c>
      <c r="B875" s="38" t="s">
        <v>1362</v>
      </c>
      <c r="C875" s="6">
        <v>0</v>
      </c>
    </row>
    <row r="876" spans="1:3" ht="16.5" customHeight="1">
      <c r="A876" s="38">
        <v>2130122</v>
      </c>
      <c r="B876" s="38" t="s">
        <v>1363</v>
      </c>
      <c r="C876" s="6">
        <v>703</v>
      </c>
    </row>
    <row r="877" spans="1:3" ht="16.5" customHeight="1">
      <c r="A877" s="38">
        <v>2130124</v>
      </c>
      <c r="B877" s="38" t="s">
        <v>1364</v>
      </c>
      <c r="C877" s="6">
        <v>0</v>
      </c>
    </row>
    <row r="878" spans="1:3" ht="16.5" customHeight="1">
      <c r="A878" s="38">
        <v>2130125</v>
      </c>
      <c r="B878" s="38" t="s">
        <v>1365</v>
      </c>
      <c r="C878" s="6">
        <v>0</v>
      </c>
    </row>
    <row r="879" spans="1:3" ht="16.5" customHeight="1">
      <c r="A879" s="38">
        <v>2130126</v>
      </c>
      <c r="B879" s="38" t="s">
        <v>1366</v>
      </c>
      <c r="C879" s="6">
        <v>0</v>
      </c>
    </row>
    <row r="880" spans="1:3" ht="16.5" customHeight="1">
      <c r="A880" s="38">
        <v>2130135</v>
      </c>
      <c r="B880" s="38" t="s">
        <v>1367</v>
      </c>
      <c r="C880" s="6">
        <v>3204</v>
      </c>
    </row>
    <row r="881" spans="1:3" ht="16.5" customHeight="1">
      <c r="A881" s="38">
        <v>2130142</v>
      </c>
      <c r="B881" s="38" t="s">
        <v>1368</v>
      </c>
      <c r="C881" s="6">
        <v>0</v>
      </c>
    </row>
    <row r="882" spans="1:3" ht="16.5" customHeight="1">
      <c r="A882" s="38">
        <v>2130148</v>
      </c>
      <c r="B882" s="38" t="s">
        <v>1369</v>
      </c>
      <c r="C882" s="6">
        <v>0</v>
      </c>
    </row>
    <row r="883" spans="1:3" ht="16.5" customHeight="1">
      <c r="A883" s="38">
        <v>2130152</v>
      </c>
      <c r="B883" s="38" t="s">
        <v>1370</v>
      </c>
      <c r="C883" s="6">
        <v>51</v>
      </c>
    </row>
    <row r="884" spans="1:3" ht="16.5" customHeight="1">
      <c r="A884" s="38">
        <v>2130153</v>
      </c>
      <c r="B884" s="38" t="s">
        <v>1371</v>
      </c>
      <c r="C884" s="6">
        <v>0</v>
      </c>
    </row>
    <row r="885" spans="1:3" ht="16.5" customHeight="1">
      <c r="A885" s="38">
        <v>2130199</v>
      </c>
      <c r="B885" s="38" t="s">
        <v>1372</v>
      </c>
      <c r="C885" s="6">
        <v>2370</v>
      </c>
    </row>
    <row r="886" spans="1:3" ht="16.5" customHeight="1">
      <c r="A886" s="38">
        <v>21302</v>
      </c>
      <c r="B886" s="55" t="s">
        <v>1373</v>
      </c>
      <c r="C886" s="6">
        <f>SUM(C887:C910)</f>
        <v>10202</v>
      </c>
    </row>
    <row r="887" spans="1:3" ht="16.5" customHeight="1">
      <c r="A887" s="38">
        <v>2130201</v>
      </c>
      <c r="B887" s="38" t="s">
        <v>712</v>
      </c>
      <c r="C887" s="6">
        <v>115</v>
      </c>
    </row>
    <row r="888" spans="1:3" ht="16.5" customHeight="1">
      <c r="A888" s="38">
        <v>2130202</v>
      </c>
      <c r="B888" s="38" t="s">
        <v>713</v>
      </c>
      <c r="C888" s="6">
        <v>31</v>
      </c>
    </row>
    <row r="889" spans="1:3" ht="16.5" customHeight="1">
      <c r="A889" s="38">
        <v>2130203</v>
      </c>
      <c r="B889" s="38" t="s">
        <v>714</v>
      </c>
      <c r="C889" s="6">
        <v>0</v>
      </c>
    </row>
    <row r="890" spans="1:3" ht="16.5" customHeight="1">
      <c r="A890" s="38">
        <v>2130204</v>
      </c>
      <c r="B890" s="38" t="s">
        <v>1374</v>
      </c>
      <c r="C890" s="6">
        <v>742</v>
      </c>
    </row>
    <row r="891" spans="1:3" ht="16.5" customHeight="1">
      <c r="A891" s="38">
        <v>2130205</v>
      </c>
      <c r="B891" s="38" t="s">
        <v>1375</v>
      </c>
      <c r="C891" s="6">
        <v>90</v>
      </c>
    </row>
    <row r="892" spans="1:3" ht="16.5" customHeight="1">
      <c r="A892" s="38">
        <v>2130206</v>
      </c>
      <c r="B892" s="38" t="s">
        <v>1376</v>
      </c>
      <c r="C892" s="6">
        <v>0</v>
      </c>
    </row>
    <row r="893" spans="1:3" ht="16.5" customHeight="1">
      <c r="A893" s="38">
        <v>2130207</v>
      </c>
      <c r="B893" s="38" t="s">
        <v>1377</v>
      </c>
      <c r="C893" s="6">
        <v>0</v>
      </c>
    </row>
    <row r="894" spans="1:3" ht="16.5" customHeight="1">
      <c r="A894" s="38">
        <v>2130209</v>
      </c>
      <c r="B894" s="38" t="s">
        <v>1378</v>
      </c>
      <c r="C894" s="6">
        <v>585</v>
      </c>
    </row>
    <row r="895" spans="1:3" ht="16.5" customHeight="1">
      <c r="A895" s="38">
        <v>2130210</v>
      </c>
      <c r="B895" s="38" t="s">
        <v>1379</v>
      </c>
      <c r="C895" s="6">
        <v>0</v>
      </c>
    </row>
    <row r="896" spans="1:3" ht="16.5" customHeight="1">
      <c r="A896" s="38">
        <v>2130211</v>
      </c>
      <c r="B896" s="38" t="s">
        <v>1380</v>
      </c>
      <c r="C896" s="6">
        <v>0</v>
      </c>
    </row>
    <row r="897" spans="1:3" ht="16.5" customHeight="1">
      <c r="A897" s="38">
        <v>2130212</v>
      </c>
      <c r="B897" s="38" t="s">
        <v>1381</v>
      </c>
      <c r="C897" s="6">
        <v>0</v>
      </c>
    </row>
    <row r="898" spans="1:3" ht="16.5" customHeight="1">
      <c r="A898" s="38">
        <v>2130213</v>
      </c>
      <c r="B898" s="38" t="s">
        <v>1382</v>
      </c>
      <c r="C898" s="6">
        <v>0</v>
      </c>
    </row>
    <row r="899" spans="1:3" ht="16.5" customHeight="1">
      <c r="A899" s="38">
        <v>2130217</v>
      </c>
      <c r="B899" s="38" t="s">
        <v>1383</v>
      </c>
      <c r="C899" s="6">
        <v>0</v>
      </c>
    </row>
    <row r="900" spans="1:3" ht="16.5" customHeight="1">
      <c r="A900" s="38">
        <v>2130220</v>
      </c>
      <c r="B900" s="38" t="s">
        <v>1384</v>
      </c>
      <c r="C900" s="6">
        <v>0</v>
      </c>
    </row>
    <row r="901" spans="1:3" ht="16.5" customHeight="1">
      <c r="A901" s="38">
        <v>2130221</v>
      </c>
      <c r="B901" s="38" t="s">
        <v>1385</v>
      </c>
      <c r="C901" s="6">
        <v>0</v>
      </c>
    </row>
    <row r="902" spans="1:3" ht="16.5" customHeight="1">
      <c r="A902" s="38">
        <v>2130223</v>
      </c>
      <c r="B902" s="38" t="s">
        <v>1386</v>
      </c>
      <c r="C902" s="6">
        <v>0</v>
      </c>
    </row>
    <row r="903" spans="1:3" ht="16.5" customHeight="1">
      <c r="A903" s="38">
        <v>2130226</v>
      </c>
      <c r="B903" s="38" t="s">
        <v>1387</v>
      </c>
      <c r="C903" s="6">
        <v>0</v>
      </c>
    </row>
    <row r="904" spans="1:3" ht="16.5" customHeight="1">
      <c r="A904" s="38">
        <v>2130227</v>
      </c>
      <c r="B904" s="38" t="s">
        <v>1388</v>
      </c>
      <c r="C904" s="6">
        <v>0</v>
      </c>
    </row>
    <row r="905" spans="1:3" ht="16.5" customHeight="1">
      <c r="A905" s="38">
        <v>2130232</v>
      </c>
      <c r="B905" s="38" t="s">
        <v>1389</v>
      </c>
      <c r="C905" s="6">
        <v>0</v>
      </c>
    </row>
    <row r="906" spans="1:3" ht="16.5" customHeight="1">
      <c r="A906" s="38">
        <v>2130234</v>
      </c>
      <c r="B906" s="38" t="s">
        <v>1390</v>
      </c>
      <c r="C906" s="6">
        <v>0</v>
      </c>
    </row>
    <row r="907" spans="1:3" ht="16.5" customHeight="1">
      <c r="A907" s="38">
        <v>2130235</v>
      </c>
      <c r="B907" s="38" t="s">
        <v>1391</v>
      </c>
      <c r="C907" s="6">
        <v>0</v>
      </c>
    </row>
    <row r="908" spans="1:3" ht="16.5" customHeight="1">
      <c r="A908" s="38">
        <v>2130236</v>
      </c>
      <c r="B908" s="38" t="s">
        <v>1392</v>
      </c>
      <c r="C908" s="6">
        <v>0</v>
      </c>
    </row>
    <row r="909" spans="1:3" ht="16.5" customHeight="1">
      <c r="A909" s="38">
        <v>2130237</v>
      </c>
      <c r="B909" s="38" t="s">
        <v>1358</v>
      </c>
      <c r="C909" s="6">
        <v>0</v>
      </c>
    </row>
    <row r="910" spans="1:3" ht="16.5" customHeight="1">
      <c r="A910" s="38">
        <v>2130299</v>
      </c>
      <c r="B910" s="38" t="s">
        <v>1393</v>
      </c>
      <c r="C910" s="6">
        <v>8639</v>
      </c>
    </row>
    <row r="911" spans="1:3" ht="16.5" customHeight="1">
      <c r="A911" s="38">
        <v>21303</v>
      </c>
      <c r="B911" s="55" t="s">
        <v>1394</v>
      </c>
      <c r="C911" s="6">
        <f>SUM(C912:C938)</f>
        <v>15979</v>
      </c>
    </row>
    <row r="912" spans="1:3" ht="16.5" customHeight="1">
      <c r="A912" s="38">
        <v>2130301</v>
      </c>
      <c r="B912" s="38" t="s">
        <v>712</v>
      </c>
      <c r="C912" s="6">
        <v>314</v>
      </c>
    </row>
    <row r="913" spans="1:3" ht="16.5" customHeight="1">
      <c r="A913" s="38">
        <v>2130302</v>
      </c>
      <c r="B913" s="38" t="s">
        <v>713</v>
      </c>
      <c r="C913" s="6">
        <v>0</v>
      </c>
    </row>
    <row r="914" spans="1:3" ht="16.5" customHeight="1">
      <c r="A914" s="38">
        <v>2130303</v>
      </c>
      <c r="B914" s="38" t="s">
        <v>714</v>
      </c>
      <c r="C914" s="6">
        <v>725</v>
      </c>
    </row>
    <row r="915" spans="1:3" ht="16.5" customHeight="1">
      <c r="A915" s="38">
        <v>2130304</v>
      </c>
      <c r="B915" s="38" t="s">
        <v>1395</v>
      </c>
      <c r="C915" s="6">
        <v>0</v>
      </c>
    </row>
    <row r="916" spans="1:3" ht="16.5" customHeight="1">
      <c r="A916" s="38">
        <v>2130305</v>
      </c>
      <c r="B916" s="38" t="s">
        <v>1396</v>
      </c>
      <c r="C916" s="6">
        <v>259</v>
      </c>
    </row>
    <row r="917" spans="1:3" ht="16.5" customHeight="1">
      <c r="A917" s="38">
        <v>2130306</v>
      </c>
      <c r="B917" s="38" t="s">
        <v>1397</v>
      </c>
      <c r="C917" s="6">
        <v>68</v>
      </c>
    </row>
    <row r="918" spans="1:3" ht="16.5" customHeight="1">
      <c r="A918" s="38">
        <v>2130307</v>
      </c>
      <c r="B918" s="38" t="s">
        <v>1398</v>
      </c>
      <c r="C918" s="6">
        <v>0</v>
      </c>
    </row>
    <row r="919" spans="1:3" ht="16.5" customHeight="1">
      <c r="A919" s="38">
        <v>2130308</v>
      </c>
      <c r="B919" s="38" t="s">
        <v>1399</v>
      </c>
      <c r="C919" s="6">
        <v>0</v>
      </c>
    </row>
    <row r="920" spans="1:3" ht="16.5" customHeight="1">
      <c r="A920" s="38">
        <v>2130309</v>
      </c>
      <c r="B920" s="38" t="s">
        <v>1400</v>
      </c>
      <c r="C920" s="6">
        <v>0</v>
      </c>
    </row>
    <row r="921" spans="1:3" ht="16.5" customHeight="1">
      <c r="A921" s="38">
        <v>2130310</v>
      </c>
      <c r="B921" s="38" t="s">
        <v>1401</v>
      </c>
      <c r="C921" s="6">
        <v>0</v>
      </c>
    </row>
    <row r="922" spans="1:3" ht="16.5" customHeight="1">
      <c r="A922" s="38">
        <v>2130311</v>
      </c>
      <c r="B922" s="38" t="s">
        <v>1402</v>
      </c>
      <c r="C922" s="6">
        <v>40</v>
      </c>
    </row>
    <row r="923" spans="1:3" ht="16.5" customHeight="1">
      <c r="A923" s="38">
        <v>2130312</v>
      </c>
      <c r="B923" s="38" t="s">
        <v>1403</v>
      </c>
      <c r="C923" s="6">
        <v>79</v>
      </c>
    </row>
    <row r="924" spans="1:3" ht="16.5" customHeight="1">
      <c r="A924" s="38">
        <v>2130313</v>
      </c>
      <c r="B924" s="38" t="s">
        <v>1404</v>
      </c>
      <c r="C924" s="6">
        <v>0</v>
      </c>
    </row>
    <row r="925" spans="1:3" ht="16.5" customHeight="1">
      <c r="A925" s="38">
        <v>2130314</v>
      </c>
      <c r="B925" s="38" t="s">
        <v>1405</v>
      </c>
      <c r="C925" s="6">
        <v>339</v>
      </c>
    </row>
    <row r="926" spans="1:3" ht="16.5" customHeight="1">
      <c r="A926" s="38">
        <v>2130315</v>
      </c>
      <c r="B926" s="38" t="s">
        <v>1406</v>
      </c>
      <c r="C926" s="6">
        <v>0</v>
      </c>
    </row>
    <row r="927" spans="1:3" ht="16.5" customHeight="1">
      <c r="A927" s="38">
        <v>2130316</v>
      </c>
      <c r="B927" s="38" t="s">
        <v>1407</v>
      </c>
      <c r="C927" s="6">
        <v>0</v>
      </c>
    </row>
    <row r="928" spans="1:3" ht="16.5" customHeight="1">
      <c r="A928" s="38">
        <v>2130317</v>
      </c>
      <c r="B928" s="38" t="s">
        <v>1408</v>
      </c>
      <c r="C928" s="6">
        <v>0</v>
      </c>
    </row>
    <row r="929" spans="1:3" ht="16.5" customHeight="1">
      <c r="A929" s="38">
        <v>2130318</v>
      </c>
      <c r="B929" s="38" t="s">
        <v>1409</v>
      </c>
      <c r="C929" s="6">
        <v>0</v>
      </c>
    </row>
    <row r="930" spans="1:3" ht="16.5" customHeight="1">
      <c r="A930" s="38">
        <v>2130319</v>
      </c>
      <c r="B930" s="38" t="s">
        <v>1410</v>
      </c>
      <c r="C930" s="6">
        <v>112</v>
      </c>
    </row>
    <row r="931" spans="1:3" ht="16.5" customHeight="1">
      <c r="A931" s="38">
        <v>2130321</v>
      </c>
      <c r="B931" s="38" t="s">
        <v>1411</v>
      </c>
      <c r="C931" s="6">
        <v>0</v>
      </c>
    </row>
    <row r="932" spans="1:3" ht="16.5" customHeight="1">
      <c r="A932" s="38">
        <v>2130322</v>
      </c>
      <c r="B932" s="38" t="s">
        <v>1412</v>
      </c>
      <c r="C932" s="6">
        <v>0</v>
      </c>
    </row>
    <row r="933" spans="1:3" ht="16.5" customHeight="1">
      <c r="A933" s="38">
        <v>2130333</v>
      </c>
      <c r="B933" s="38" t="s">
        <v>1386</v>
      </c>
      <c r="C933" s="6">
        <v>0</v>
      </c>
    </row>
    <row r="934" spans="1:3" ht="16.5" customHeight="1">
      <c r="A934" s="38">
        <v>2130334</v>
      </c>
      <c r="B934" s="38" t="s">
        <v>1413</v>
      </c>
      <c r="C934" s="6">
        <v>0</v>
      </c>
    </row>
    <row r="935" spans="1:3" ht="16.5" customHeight="1">
      <c r="A935" s="38">
        <v>2130335</v>
      </c>
      <c r="B935" s="38" t="s">
        <v>1414</v>
      </c>
      <c r="C935" s="6">
        <v>0</v>
      </c>
    </row>
    <row r="936" spans="1:3" ht="16.5" customHeight="1">
      <c r="A936" s="38">
        <v>2130336</v>
      </c>
      <c r="B936" s="38" t="s">
        <v>1415</v>
      </c>
      <c r="C936" s="6">
        <v>0</v>
      </c>
    </row>
    <row r="937" spans="1:3" ht="16.5" customHeight="1">
      <c r="A937" s="38">
        <v>2130337</v>
      </c>
      <c r="B937" s="38" t="s">
        <v>1416</v>
      </c>
      <c r="C937" s="6">
        <v>0</v>
      </c>
    </row>
    <row r="938" spans="1:3" ht="16.5" customHeight="1">
      <c r="A938" s="38">
        <v>2130399</v>
      </c>
      <c r="B938" s="38" t="s">
        <v>1417</v>
      </c>
      <c r="C938" s="6">
        <v>14043</v>
      </c>
    </row>
    <row r="939" spans="1:3" ht="16.5" customHeight="1">
      <c r="A939" s="38">
        <v>21305</v>
      </c>
      <c r="B939" s="55" t="s">
        <v>1418</v>
      </c>
      <c r="C939" s="6">
        <f>SUM(C940:C949)</f>
        <v>3306</v>
      </c>
    </row>
    <row r="940" spans="1:3" ht="16.5" customHeight="1">
      <c r="A940" s="38">
        <v>2130501</v>
      </c>
      <c r="B940" s="38" t="s">
        <v>712</v>
      </c>
      <c r="C940" s="6">
        <v>0</v>
      </c>
    </row>
    <row r="941" spans="1:3" ht="16.5" customHeight="1">
      <c r="A941" s="38">
        <v>2130502</v>
      </c>
      <c r="B941" s="38" t="s">
        <v>713</v>
      </c>
      <c r="C941" s="6">
        <v>0</v>
      </c>
    </row>
    <row r="942" spans="1:3" ht="16.5" customHeight="1">
      <c r="A942" s="38">
        <v>2130503</v>
      </c>
      <c r="B942" s="38" t="s">
        <v>714</v>
      </c>
      <c r="C942" s="6">
        <v>0</v>
      </c>
    </row>
    <row r="943" spans="1:3" ht="16.5" customHeight="1">
      <c r="A943" s="38">
        <v>2130504</v>
      </c>
      <c r="B943" s="38" t="s">
        <v>1419</v>
      </c>
      <c r="C943" s="6">
        <v>0</v>
      </c>
    </row>
    <row r="944" spans="1:3" ht="16.5" customHeight="1">
      <c r="A944" s="38">
        <v>2130505</v>
      </c>
      <c r="B944" s="38" t="s">
        <v>1420</v>
      </c>
      <c r="C944" s="6">
        <v>0</v>
      </c>
    </row>
    <row r="945" spans="1:3" ht="16.5" customHeight="1">
      <c r="A945" s="38">
        <v>2130506</v>
      </c>
      <c r="B945" s="38" t="s">
        <v>1421</v>
      </c>
      <c r="C945" s="6">
        <v>0</v>
      </c>
    </row>
    <row r="946" spans="1:3" ht="16.5" customHeight="1">
      <c r="A946" s="38">
        <v>2130507</v>
      </c>
      <c r="B946" s="38" t="s">
        <v>1422</v>
      </c>
      <c r="C946" s="6">
        <v>0</v>
      </c>
    </row>
    <row r="947" spans="1:3" ht="16.5" customHeight="1">
      <c r="A947" s="38">
        <v>2130508</v>
      </c>
      <c r="B947" s="38" t="s">
        <v>1423</v>
      </c>
      <c r="C947" s="6">
        <v>0</v>
      </c>
    </row>
    <row r="948" spans="1:3" ht="16.5" customHeight="1">
      <c r="A948" s="38">
        <v>2130550</v>
      </c>
      <c r="B948" s="38" t="s">
        <v>1424</v>
      </c>
      <c r="C948" s="6">
        <v>0</v>
      </c>
    </row>
    <row r="949" spans="1:3" ht="16.5" customHeight="1">
      <c r="A949" s="38">
        <v>2130599</v>
      </c>
      <c r="B949" s="38" t="s">
        <v>1425</v>
      </c>
      <c r="C949" s="6">
        <v>3306</v>
      </c>
    </row>
    <row r="950" spans="1:3" ht="16.5" customHeight="1">
      <c r="A950" s="38">
        <v>21307</v>
      </c>
      <c r="B950" s="55" t="s">
        <v>1426</v>
      </c>
      <c r="C950" s="6">
        <f>SUM(C951:C956)</f>
        <v>1260</v>
      </c>
    </row>
    <row r="951" spans="1:3" ht="16.5" customHeight="1">
      <c r="A951" s="38">
        <v>2130701</v>
      </c>
      <c r="B951" s="38" t="s">
        <v>1427</v>
      </c>
      <c r="C951" s="6">
        <v>1050</v>
      </c>
    </row>
    <row r="952" spans="1:3" ht="16.5" customHeight="1">
      <c r="A952" s="38">
        <v>2130704</v>
      </c>
      <c r="B952" s="38" t="s">
        <v>1428</v>
      </c>
      <c r="C952" s="6">
        <v>0</v>
      </c>
    </row>
    <row r="953" spans="1:3" ht="16.5" customHeight="1">
      <c r="A953" s="38">
        <v>2130705</v>
      </c>
      <c r="B953" s="38" t="s">
        <v>1429</v>
      </c>
      <c r="C953" s="6">
        <v>35</v>
      </c>
    </row>
    <row r="954" spans="1:3" ht="16.5" customHeight="1">
      <c r="A954" s="38">
        <v>2130706</v>
      </c>
      <c r="B954" s="38" t="s">
        <v>1430</v>
      </c>
      <c r="C954" s="6">
        <v>131</v>
      </c>
    </row>
    <row r="955" spans="1:3" ht="16.5" customHeight="1">
      <c r="A955" s="38">
        <v>2130707</v>
      </c>
      <c r="B955" s="38" t="s">
        <v>1431</v>
      </c>
      <c r="C955" s="6">
        <v>0</v>
      </c>
    </row>
    <row r="956" spans="1:3" ht="16.5" customHeight="1">
      <c r="A956" s="38">
        <v>2130799</v>
      </c>
      <c r="B956" s="38" t="s">
        <v>1432</v>
      </c>
      <c r="C956" s="6">
        <v>44</v>
      </c>
    </row>
    <row r="957" spans="1:3" ht="16.5" customHeight="1">
      <c r="A957" s="38">
        <v>21308</v>
      </c>
      <c r="B957" s="55" t="s">
        <v>1433</v>
      </c>
      <c r="C957" s="6">
        <f>SUM(C958:C963)</f>
        <v>1834</v>
      </c>
    </row>
    <row r="958" spans="1:3" ht="16.5" customHeight="1">
      <c r="A958" s="38">
        <v>2130801</v>
      </c>
      <c r="B958" s="38" t="s">
        <v>1434</v>
      </c>
      <c r="C958" s="6">
        <v>0</v>
      </c>
    </row>
    <row r="959" spans="1:3" ht="16.5" customHeight="1">
      <c r="A959" s="38">
        <v>2130802</v>
      </c>
      <c r="B959" s="38" t="s">
        <v>1435</v>
      </c>
      <c r="C959" s="6">
        <v>0</v>
      </c>
    </row>
    <row r="960" spans="1:3" ht="16.5" customHeight="1">
      <c r="A960" s="38">
        <v>2130803</v>
      </c>
      <c r="B960" s="38" t="s">
        <v>1436</v>
      </c>
      <c r="C960" s="6">
        <v>1390</v>
      </c>
    </row>
    <row r="961" spans="1:3" ht="16.5" customHeight="1">
      <c r="A961" s="38">
        <v>2130804</v>
      </c>
      <c r="B961" s="38" t="s">
        <v>1437</v>
      </c>
      <c r="C961" s="6">
        <v>0</v>
      </c>
    </row>
    <row r="962" spans="1:3" ht="16.5" customHeight="1">
      <c r="A962" s="38">
        <v>2130805</v>
      </c>
      <c r="B962" s="38" t="s">
        <v>1438</v>
      </c>
      <c r="C962" s="6">
        <v>0</v>
      </c>
    </row>
    <row r="963" spans="1:3" ht="16.5" customHeight="1">
      <c r="A963" s="38">
        <v>2130899</v>
      </c>
      <c r="B963" s="38" t="s">
        <v>1439</v>
      </c>
      <c r="C963" s="6">
        <v>444</v>
      </c>
    </row>
    <row r="964" spans="1:3" ht="16.5" customHeight="1">
      <c r="A964" s="38">
        <v>21309</v>
      </c>
      <c r="B964" s="55" t="s">
        <v>1440</v>
      </c>
      <c r="C964" s="6">
        <f>SUM(C965:C966)</f>
        <v>0</v>
      </c>
    </row>
    <row r="965" spans="1:3" ht="16.5" customHeight="1">
      <c r="A965" s="38">
        <v>2130901</v>
      </c>
      <c r="B965" s="38" t="s">
        <v>1441</v>
      </c>
      <c r="C965" s="6">
        <v>0</v>
      </c>
    </row>
    <row r="966" spans="1:3" ht="16.5" customHeight="1">
      <c r="A966" s="38">
        <v>2130999</v>
      </c>
      <c r="B966" s="38" t="s">
        <v>1442</v>
      </c>
      <c r="C966" s="6">
        <v>0</v>
      </c>
    </row>
    <row r="967" spans="1:3" ht="16.5" customHeight="1">
      <c r="A967" s="38">
        <v>21399</v>
      </c>
      <c r="B967" s="55" t="s">
        <v>1443</v>
      </c>
      <c r="C967" s="6">
        <f>C968+C969</f>
        <v>9869</v>
      </c>
    </row>
    <row r="968" spans="1:3" ht="16.5" customHeight="1">
      <c r="A968" s="38">
        <v>2139901</v>
      </c>
      <c r="B968" s="38" t="s">
        <v>1444</v>
      </c>
      <c r="C968" s="6">
        <v>0</v>
      </c>
    </row>
    <row r="969" spans="1:3" ht="16.5" customHeight="1">
      <c r="A969" s="38">
        <v>2139999</v>
      </c>
      <c r="B969" s="38" t="s">
        <v>1445</v>
      </c>
      <c r="C969" s="6">
        <v>9869</v>
      </c>
    </row>
    <row r="970" spans="1:3" ht="16.5" customHeight="1">
      <c r="A970" s="38">
        <v>214</v>
      </c>
      <c r="B970" s="55" t="s">
        <v>1446</v>
      </c>
      <c r="C970" s="6">
        <f>SUM(C971,C994,C1004,C1014,C1019,C1026,C1031)</f>
        <v>855</v>
      </c>
    </row>
    <row r="971" spans="1:3" ht="16.5" customHeight="1">
      <c r="A971" s="38">
        <v>21401</v>
      </c>
      <c r="B971" s="55" t="s">
        <v>1447</v>
      </c>
      <c r="C971" s="6">
        <f>SUM(C972:C993)</f>
        <v>854</v>
      </c>
    </row>
    <row r="972" spans="1:3" ht="16.5" customHeight="1">
      <c r="A972" s="38">
        <v>2140101</v>
      </c>
      <c r="B972" s="38" t="s">
        <v>712</v>
      </c>
      <c r="C972" s="6">
        <v>56</v>
      </c>
    </row>
    <row r="973" spans="1:3" ht="16.5" customHeight="1">
      <c r="A973" s="38">
        <v>2140102</v>
      </c>
      <c r="B973" s="38" t="s">
        <v>713</v>
      </c>
      <c r="C973" s="6">
        <v>0</v>
      </c>
    </row>
    <row r="974" spans="1:3" ht="16.5" customHeight="1">
      <c r="A974" s="38">
        <v>2140103</v>
      </c>
      <c r="B974" s="38" t="s">
        <v>714</v>
      </c>
      <c r="C974" s="6">
        <v>0</v>
      </c>
    </row>
    <row r="975" spans="1:3" ht="16.5" customHeight="1">
      <c r="A975" s="38">
        <v>2140104</v>
      </c>
      <c r="B975" s="38" t="s">
        <v>1448</v>
      </c>
      <c r="C975" s="6">
        <v>0</v>
      </c>
    </row>
    <row r="976" spans="1:3" ht="16.5" customHeight="1">
      <c r="A976" s="38">
        <v>2140106</v>
      </c>
      <c r="B976" s="38" t="s">
        <v>1449</v>
      </c>
      <c r="C976" s="6">
        <v>798</v>
      </c>
    </row>
    <row r="977" spans="1:3" ht="16.5" customHeight="1">
      <c r="A977" s="38">
        <v>2140109</v>
      </c>
      <c r="B977" s="38" t="s">
        <v>1450</v>
      </c>
      <c r="C977" s="6">
        <v>0</v>
      </c>
    </row>
    <row r="978" spans="1:3" ht="16.5" customHeight="1">
      <c r="A978" s="38">
        <v>2140110</v>
      </c>
      <c r="B978" s="38" t="s">
        <v>1451</v>
      </c>
      <c r="C978" s="6">
        <v>0</v>
      </c>
    </row>
    <row r="979" spans="1:3" ht="16.5" customHeight="1">
      <c r="A979" s="38">
        <v>2140111</v>
      </c>
      <c r="B979" s="38" t="s">
        <v>1452</v>
      </c>
      <c r="C979" s="6">
        <v>0</v>
      </c>
    </row>
    <row r="980" spans="1:3" ht="16.5" customHeight="1">
      <c r="A980" s="38">
        <v>2140112</v>
      </c>
      <c r="B980" s="38" t="s">
        <v>1453</v>
      </c>
      <c r="C980" s="6">
        <v>0</v>
      </c>
    </row>
    <row r="981" spans="1:3" ht="16.5" customHeight="1">
      <c r="A981" s="38">
        <v>2140114</v>
      </c>
      <c r="B981" s="38" t="s">
        <v>1454</v>
      </c>
      <c r="C981" s="6">
        <v>0</v>
      </c>
    </row>
    <row r="982" spans="1:3" ht="16.5" customHeight="1">
      <c r="A982" s="38">
        <v>2140122</v>
      </c>
      <c r="B982" s="38" t="s">
        <v>1455</v>
      </c>
      <c r="C982" s="6">
        <v>0</v>
      </c>
    </row>
    <row r="983" spans="1:3" ht="16.5" customHeight="1">
      <c r="A983" s="38">
        <v>2140123</v>
      </c>
      <c r="B983" s="38" t="s">
        <v>1456</v>
      </c>
      <c r="C983" s="6">
        <v>0</v>
      </c>
    </row>
    <row r="984" spans="1:3" ht="16.5" customHeight="1">
      <c r="A984" s="38">
        <v>2140127</v>
      </c>
      <c r="B984" s="38" t="s">
        <v>1457</v>
      </c>
      <c r="C984" s="6">
        <v>0</v>
      </c>
    </row>
    <row r="985" spans="1:3" ht="16.5" customHeight="1">
      <c r="A985" s="38">
        <v>2140128</v>
      </c>
      <c r="B985" s="38" t="s">
        <v>1458</v>
      </c>
      <c r="C985" s="6">
        <v>0</v>
      </c>
    </row>
    <row r="986" spans="1:3" ht="16.5" customHeight="1">
      <c r="A986" s="38">
        <v>2140129</v>
      </c>
      <c r="B986" s="38" t="s">
        <v>1459</v>
      </c>
      <c r="C986" s="6">
        <v>0</v>
      </c>
    </row>
    <row r="987" spans="1:3" ht="16.5" customHeight="1">
      <c r="A987" s="38">
        <v>2140130</v>
      </c>
      <c r="B987" s="38" t="s">
        <v>1460</v>
      </c>
      <c r="C987" s="6">
        <v>0</v>
      </c>
    </row>
    <row r="988" spans="1:3" ht="16.5" customHeight="1">
      <c r="A988" s="38">
        <v>2140131</v>
      </c>
      <c r="B988" s="38" t="s">
        <v>1461</v>
      </c>
      <c r="C988" s="6">
        <v>0</v>
      </c>
    </row>
    <row r="989" spans="1:3" ht="16.5" customHeight="1">
      <c r="A989" s="38">
        <v>2140133</v>
      </c>
      <c r="B989" s="38" t="s">
        <v>1462</v>
      </c>
      <c r="C989" s="6">
        <v>0</v>
      </c>
    </row>
    <row r="990" spans="1:3" ht="16.5" customHeight="1">
      <c r="A990" s="38">
        <v>2140136</v>
      </c>
      <c r="B990" s="38" t="s">
        <v>1463</v>
      </c>
      <c r="C990" s="6">
        <v>0</v>
      </c>
    </row>
    <row r="991" spans="1:3" ht="16.5" customHeight="1">
      <c r="A991" s="38">
        <v>2140138</v>
      </c>
      <c r="B991" s="38" t="s">
        <v>1464</v>
      </c>
      <c r="C991" s="6">
        <v>0</v>
      </c>
    </row>
    <row r="992" spans="1:3" ht="16.5" customHeight="1">
      <c r="A992" s="38">
        <v>2140139</v>
      </c>
      <c r="B992" s="38" t="s">
        <v>1465</v>
      </c>
      <c r="C992" s="6">
        <v>0</v>
      </c>
    </row>
    <row r="993" spans="1:3" ht="16.5" customHeight="1">
      <c r="A993" s="38">
        <v>2140199</v>
      </c>
      <c r="B993" s="38" t="s">
        <v>1466</v>
      </c>
      <c r="C993" s="6">
        <v>0</v>
      </c>
    </row>
    <row r="994" spans="1:3" ht="16.5" customHeight="1">
      <c r="A994" s="38">
        <v>21402</v>
      </c>
      <c r="B994" s="55" t="s">
        <v>1467</v>
      </c>
      <c r="C994" s="6">
        <f>SUM(C995:C1003)</f>
        <v>0</v>
      </c>
    </row>
    <row r="995" spans="1:3" ht="16.5" customHeight="1">
      <c r="A995" s="38">
        <v>2140201</v>
      </c>
      <c r="B995" s="38" t="s">
        <v>712</v>
      </c>
      <c r="C995" s="6">
        <v>0</v>
      </c>
    </row>
    <row r="996" spans="1:3" ht="16.5" customHeight="1">
      <c r="A996" s="38">
        <v>2140202</v>
      </c>
      <c r="B996" s="38" t="s">
        <v>713</v>
      </c>
      <c r="C996" s="6">
        <v>0</v>
      </c>
    </row>
    <row r="997" spans="1:3" ht="16.5" customHeight="1">
      <c r="A997" s="38">
        <v>2140203</v>
      </c>
      <c r="B997" s="38" t="s">
        <v>714</v>
      </c>
      <c r="C997" s="6">
        <v>0</v>
      </c>
    </row>
    <row r="998" spans="1:3" ht="16.5" customHeight="1">
      <c r="A998" s="38">
        <v>2140204</v>
      </c>
      <c r="B998" s="38" t="s">
        <v>1468</v>
      </c>
      <c r="C998" s="6">
        <v>0</v>
      </c>
    </row>
    <row r="999" spans="1:3" ht="16.5" customHeight="1">
      <c r="A999" s="38">
        <v>2140205</v>
      </c>
      <c r="B999" s="38" t="s">
        <v>1469</v>
      </c>
      <c r="C999" s="6">
        <v>0</v>
      </c>
    </row>
    <row r="1000" spans="1:3" ht="16.5" customHeight="1">
      <c r="A1000" s="38">
        <v>2140206</v>
      </c>
      <c r="B1000" s="38" t="s">
        <v>1470</v>
      </c>
      <c r="C1000" s="6">
        <v>0</v>
      </c>
    </row>
    <row r="1001" spans="1:3" ht="16.5" customHeight="1">
      <c r="A1001" s="38">
        <v>2140207</v>
      </c>
      <c r="B1001" s="38" t="s">
        <v>1471</v>
      </c>
      <c r="C1001" s="6">
        <v>0</v>
      </c>
    </row>
    <row r="1002" spans="1:3" ht="16.5" customHeight="1">
      <c r="A1002" s="38">
        <v>2140208</v>
      </c>
      <c r="B1002" s="38" t="s">
        <v>1472</v>
      </c>
      <c r="C1002" s="6">
        <v>0</v>
      </c>
    </row>
    <row r="1003" spans="1:3" ht="16.5" customHeight="1">
      <c r="A1003" s="38">
        <v>2140299</v>
      </c>
      <c r="B1003" s="38" t="s">
        <v>1473</v>
      </c>
      <c r="C1003" s="6">
        <v>0</v>
      </c>
    </row>
    <row r="1004" spans="1:3" ht="16.5" customHeight="1">
      <c r="A1004" s="38">
        <v>21403</v>
      </c>
      <c r="B1004" s="55" t="s">
        <v>1474</v>
      </c>
      <c r="C1004" s="6">
        <f>SUM(C1005:C1013)</f>
        <v>0</v>
      </c>
    </row>
    <row r="1005" spans="1:3" ht="16.5" customHeight="1">
      <c r="A1005" s="38">
        <v>2140301</v>
      </c>
      <c r="B1005" s="38" t="s">
        <v>712</v>
      </c>
      <c r="C1005" s="6">
        <v>0</v>
      </c>
    </row>
    <row r="1006" spans="1:3" ht="16.5" customHeight="1">
      <c r="A1006" s="38">
        <v>2140302</v>
      </c>
      <c r="B1006" s="38" t="s">
        <v>713</v>
      </c>
      <c r="C1006" s="6">
        <v>0</v>
      </c>
    </row>
    <row r="1007" spans="1:3" ht="16.5" customHeight="1">
      <c r="A1007" s="38">
        <v>2140303</v>
      </c>
      <c r="B1007" s="38" t="s">
        <v>714</v>
      </c>
      <c r="C1007" s="6">
        <v>0</v>
      </c>
    </row>
    <row r="1008" spans="1:3" ht="16.5" customHeight="1">
      <c r="A1008" s="38">
        <v>2140304</v>
      </c>
      <c r="B1008" s="38" t="s">
        <v>1475</v>
      </c>
      <c r="C1008" s="6">
        <v>0</v>
      </c>
    </row>
    <row r="1009" spans="1:3" ht="16.5" customHeight="1">
      <c r="A1009" s="38">
        <v>2140305</v>
      </c>
      <c r="B1009" s="38" t="s">
        <v>1476</v>
      </c>
      <c r="C1009" s="6">
        <v>0</v>
      </c>
    </row>
    <row r="1010" spans="1:3" ht="16.5" customHeight="1">
      <c r="A1010" s="38">
        <v>2140306</v>
      </c>
      <c r="B1010" s="38" t="s">
        <v>1477</v>
      </c>
      <c r="C1010" s="6">
        <v>0</v>
      </c>
    </row>
    <row r="1011" spans="1:3" ht="16.5" customHeight="1">
      <c r="A1011" s="38">
        <v>2140307</v>
      </c>
      <c r="B1011" s="38" t="s">
        <v>1478</v>
      </c>
      <c r="C1011" s="6">
        <v>0</v>
      </c>
    </row>
    <row r="1012" spans="1:3" ht="16.5" customHeight="1">
      <c r="A1012" s="38">
        <v>2140308</v>
      </c>
      <c r="B1012" s="38" t="s">
        <v>1479</v>
      </c>
      <c r="C1012" s="6">
        <v>0</v>
      </c>
    </row>
    <row r="1013" spans="1:3" ht="16.5" customHeight="1">
      <c r="A1013" s="38">
        <v>2140399</v>
      </c>
      <c r="B1013" s="38" t="s">
        <v>1480</v>
      </c>
      <c r="C1013" s="6">
        <v>0</v>
      </c>
    </row>
    <row r="1014" spans="1:3" ht="16.5" customHeight="1">
      <c r="A1014" s="38">
        <v>21404</v>
      </c>
      <c r="B1014" s="55" t="s">
        <v>1481</v>
      </c>
      <c r="C1014" s="6">
        <f>SUM(C1015:C1018)</f>
        <v>0</v>
      </c>
    </row>
    <row r="1015" spans="1:3" ht="16.5" customHeight="1">
      <c r="A1015" s="38">
        <v>2140401</v>
      </c>
      <c r="B1015" s="38" t="s">
        <v>1482</v>
      </c>
      <c r="C1015" s="6">
        <v>0</v>
      </c>
    </row>
    <row r="1016" spans="1:3" ht="16.5" customHeight="1">
      <c r="A1016" s="38">
        <v>2140402</v>
      </c>
      <c r="B1016" s="38" t="s">
        <v>1483</v>
      </c>
      <c r="C1016" s="6">
        <v>0</v>
      </c>
    </row>
    <row r="1017" spans="1:3" ht="16.5" customHeight="1">
      <c r="A1017" s="38">
        <v>2140403</v>
      </c>
      <c r="B1017" s="38" t="s">
        <v>1484</v>
      </c>
      <c r="C1017" s="6">
        <v>0</v>
      </c>
    </row>
    <row r="1018" spans="1:3" ht="16.5" customHeight="1">
      <c r="A1018" s="38">
        <v>2140499</v>
      </c>
      <c r="B1018" s="38" t="s">
        <v>1485</v>
      </c>
      <c r="C1018" s="6">
        <v>0</v>
      </c>
    </row>
    <row r="1019" spans="1:3" ht="16.5" customHeight="1">
      <c r="A1019" s="38">
        <v>21405</v>
      </c>
      <c r="B1019" s="55" t="s">
        <v>1486</v>
      </c>
      <c r="C1019" s="6">
        <f>SUM(C1020:C1025)</f>
        <v>1</v>
      </c>
    </row>
    <row r="1020" spans="1:3" ht="16.5" customHeight="1">
      <c r="A1020" s="38">
        <v>2140501</v>
      </c>
      <c r="B1020" s="38" t="s">
        <v>712</v>
      </c>
      <c r="C1020" s="6">
        <v>0</v>
      </c>
    </row>
    <row r="1021" spans="1:3" ht="16.5" customHeight="1">
      <c r="A1021" s="38">
        <v>2140502</v>
      </c>
      <c r="B1021" s="38" t="s">
        <v>713</v>
      </c>
      <c r="C1021" s="6">
        <v>0</v>
      </c>
    </row>
    <row r="1022" spans="1:3" ht="16.5" customHeight="1">
      <c r="A1022" s="38">
        <v>2140503</v>
      </c>
      <c r="B1022" s="38" t="s">
        <v>714</v>
      </c>
      <c r="C1022" s="6">
        <v>0</v>
      </c>
    </row>
    <row r="1023" spans="1:3" ht="16.5" customHeight="1">
      <c r="A1023" s="38">
        <v>2140504</v>
      </c>
      <c r="B1023" s="38" t="s">
        <v>1472</v>
      </c>
      <c r="C1023" s="6">
        <v>0</v>
      </c>
    </row>
    <row r="1024" spans="1:3" ht="16.5" customHeight="1">
      <c r="A1024" s="38">
        <v>2140505</v>
      </c>
      <c r="B1024" s="38" t="s">
        <v>1487</v>
      </c>
      <c r="C1024" s="6">
        <v>0</v>
      </c>
    </row>
    <row r="1025" spans="1:3" ht="16.5" customHeight="1">
      <c r="A1025" s="38">
        <v>2140599</v>
      </c>
      <c r="B1025" s="38" t="s">
        <v>1488</v>
      </c>
      <c r="C1025" s="6">
        <v>1</v>
      </c>
    </row>
    <row r="1026" spans="1:3" ht="16.5" customHeight="1">
      <c r="A1026" s="38">
        <v>21406</v>
      </c>
      <c r="B1026" s="55" t="s">
        <v>1489</v>
      </c>
      <c r="C1026" s="6">
        <f>SUM(C1027:C1030)</f>
        <v>0</v>
      </c>
    </row>
    <row r="1027" spans="1:3" ht="16.5" customHeight="1">
      <c r="A1027" s="38">
        <v>2140601</v>
      </c>
      <c r="B1027" s="38" t="s">
        <v>1490</v>
      </c>
      <c r="C1027" s="6">
        <v>0</v>
      </c>
    </row>
    <row r="1028" spans="1:3" ht="16.5" customHeight="1">
      <c r="A1028" s="38">
        <v>2140602</v>
      </c>
      <c r="B1028" s="38" t="s">
        <v>1491</v>
      </c>
      <c r="C1028" s="6">
        <v>0</v>
      </c>
    </row>
    <row r="1029" spans="1:3" ht="16.5" customHeight="1">
      <c r="A1029" s="38">
        <v>2140603</v>
      </c>
      <c r="B1029" s="38" t="s">
        <v>1492</v>
      </c>
      <c r="C1029" s="6">
        <v>0</v>
      </c>
    </row>
    <row r="1030" spans="1:3" ht="16.5" customHeight="1">
      <c r="A1030" s="38">
        <v>2140699</v>
      </c>
      <c r="B1030" s="38" t="s">
        <v>1493</v>
      </c>
      <c r="C1030" s="6">
        <v>0</v>
      </c>
    </row>
    <row r="1031" spans="1:3" ht="16.5" customHeight="1">
      <c r="A1031" s="38">
        <v>21499</v>
      </c>
      <c r="B1031" s="55" t="s">
        <v>1494</v>
      </c>
      <c r="C1031" s="6">
        <f>SUM(C1032:C1033)</f>
        <v>0</v>
      </c>
    </row>
    <row r="1032" spans="1:3" ht="16.5" customHeight="1">
      <c r="A1032" s="38">
        <v>2149901</v>
      </c>
      <c r="B1032" s="38" t="s">
        <v>1495</v>
      </c>
      <c r="C1032" s="6">
        <v>0</v>
      </c>
    </row>
    <row r="1033" spans="1:3" ht="16.5" customHeight="1">
      <c r="A1033" s="38">
        <v>2149999</v>
      </c>
      <c r="B1033" s="38" t="s">
        <v>1496</v>
      </c>
      <c r="C1033" s="6">
        <v>0</v>
      </c>
    </row>
    <row r="1034" spans="1:3" ht="16.5" customHeight="1">
      <c r="A1034" s="38">
        <v>215</v>
      </c>
      <c r="B1034" s="55" t="s">
        <v>1497</v>
      </c>
      <c r="C1034" s="6">
        <f>SUM(C1035,C1045,C1061,C1066,C1080,C1087,C1095)</f>
        <v>201</v>
      </c>
    </row>
    <row r="1035" spans="1:3" ht="16.5" customHeight="1">
      <c r="A1035" s="38">
        <v>21501</v>
      </c>
      <c r="B1035" s="55" t="s">
        <v>1498</v>
      </c>
      <c r="C1035" s="6">
        <f>SUM(C1036:C1044)</f>
        <v>0</v>
      </c>
    </row>
    <row r="1036" spans="1:3" ht="16.5" customHeight="1">
      <c r="A1036" s="38">
        <v>2150101</v>
      </c>
      <c r="B1036" s="38" t="s">
        <v>712</v>
      </c>
      <c r="C1036" s="6">
        <v>0</v>
      </c>
    </row>
    <row r="1037" spans="1:3" ht="16.5" customHeight="1">
      <c r="A1037" s="38">
        <v>2150102</v>
      </c>
      <c r="B1037" s="38" t="s">
        <v>713</v>
      </c>
      <c r="C1037" s="6">
        <v>0</v>
      </c>
    </row>
    <row r="1038" spans="1:3" ht="16.5" customHeight="1">
      <c r="A1038" s="38">
        <v>2150103</v>
      </c>
      <c r="B1038" s="38" t="s">
        <v>714</v>
      </c>
      <c r="C1038" s="6">
        <v>0</v>
      </c>
    </row>
    <row r="1039" spans="1:3" ht="16.5" customHeight="1">
      <c r="A1039" s="38">
        <v>2150104</v>
      </c>
      <c r="B1039" s="38" t="s">
        <v>1499</v>
      </c>
      <c r="C1039" s="6">
        <v>0</v>
      </c>
    </row>
    <row r="1040" spans="1:3" ht="16.5" customHeight="1">
      <c r="A1040" s="38">
        <v>2150105</v>
      </c>
      <c r="B1040" s="38" t="s">
        <v>1500</v>
      </c>
      <c r="C1040" s="6">
        <v>0</v>
      </c>
    </row>
    <row r="1041" spans="1:3" ht="16.5" customHeight="1">
      <c r="A1041" s="38">
        <v>2150106</v>
      </c>
      <c r="B1041" s="38" t="s">
        <v>1501</v>
      </c>
      <c r="C1041" s="6">
        <v>0</v>
      </c>
    </row>
    <row r="1042" spans="1:3" ht="16.5" customHeight="1">
      <c r="A1042" s="38">
        <v>2150107</v>
      </c>
      <c r="B1042" s="38" t="s">
        <v>1502</v>
      </c>
      <c r="C1042" s="6">
        <v>0</v>
      </c>
    </row>
    <row r="1043" spans="1:3" ht="16.5" customHeight="1">
      <c r="A1043" s="38">
        <v>2150108</v>
      </c>
      <c r="B1043" s="38" t="s">
        <v>1503</v>
      </c>
      <c r="C1043" s="6">
        <v>0</v>
      </c>
    </row>
    <row r="1044" spans="1:3" ht="16.5" customHeight="1">
      <c r="A1044" s="38">
        <v>2150199</v>
      </c>
      <c r="B1044" s="38" t="s">
        <v>1504</v>
      </c>
      <c r="C1044" s="6">
        <v>0</v>
      </c>
    </row>
    <row r="1045" spans="1:3" ht="16.5" customHeight="1">
      <c r="A1045" s="38">
        <v>21502</v>
      </c>
      <c r="B1045" s="55" t="s">
        <v>1505</v>
      </c>
      <c r="C1045" s="6">
        <f>SUM(C1046:C1060)</f>
        <v>66</v>
      </c>
    </row>
    <row r="1046" spans="1:3" ht="16.5" customHeight="1">
      <c r="A1046" s="38">
        <v>2150201</v>
      </c>
      <c r="B1046" s="38" t="s">
        <v>712</v>
      </c>
      <c r="C1046" s="6">
        <v>0</v>
      </c>
    </row>
    <row r="1047" spans="1:3" ht="16.5" customHeight="1">
      <c r="A1047" s="38">
        <v>2150202</v>
      </c>
      <c r="B1047" s="38" t="s">
        <v>713</v>
      </c>
      <c r="C1047" s="6">
        <v>0</v>
      </c>
    </row>
    <row r="1048" spans="1:3" ht="16.5" customHeight="1">
      <c r="A1048" s="38">
        <v>2150203</v>
      </c>
      <c r="B1048" s="38" t="s">
        <v>714</v>
      </c>
      <c r="C1048" s="6">
        <v>0</v>
      </c>
    </row>
    <row r="1049" spans="1:3" ht="16.5" customHeight="1">
      <c r="A1049" s="38">
        <v>2150204</v>
      </c>
      <c r="B1049" s="38" t="s">
        <v>1506</v>
      </c>
      <c r="C1049" s="6">
        <v>66</v>
      </c>
    </row>
    <row r="1050" spans="1:3" ht="16.5" customHeight="1">
      <c r="A1050" s="38">
        <v>2150205</v>
      </c>
      <c r="B1050" s="38" t="s">
        <v>1507</v>
      </c>
      <c r="C1050" s="6">
        <v>0</v>
      </c>
    </row>
    <row r="1051" spans="1:3" ht="16.5" customHeight="1">
      <c r="A1051" s="38">
        <v>2150206</v>
      </c>
      <c r="B1051" s="38" t="s">
        <v>1508</v>
      </c>
      <c r="C1051" s="6">
        <v>0</v>
      </c>
    </row>
    <row r="1052" spans="1:3" ht="16.5" customHeight="1">
      <c r="A1052" s="38">
        <v>2150207</v>
      </c>
      <c r="B1052" s="38" t="s">
        <v>1509</v>
      </c>
      <c r="C1052" s="6">
        <v>0</v>
      </c>
    </row>
    <row r="1053" spans="1:3" ht="16.5" customHeight="1">
      <c r="A1053" s="38">
        <v>2150208</v>
      </c>
      <c r="B1053" s="38" t="s">
        <v>1510</v>
      </c>
      <c r="C1053" s="6">
        <v>0</v>
      </c>
    </row>
    <row r="1054" spans="1:3" ht="16.5" customHeight="1">
      <c r="A1054" s="38">
        <v>2150209</v>
      </c>
      <c r="B1054" s="38" t="s">
        <v>1511</v>
      </c>
      <c r="C1054" s="6">
        <v>0</v>
      </c>
    </row>
    <row r="1055" spans="1:3" ht="16.5" customHeight="1">
      <c r="A1055" s="38">
        <v>2150210</v>
      </c>
      <c r="B1055" s="38" t="s">
        <v>1512</v>
      </c>
      <c r="C1055" s="6">
        <v>0</v>
      </c>
    </row>
    <row r="1056" spans="1:3" ht="16.5" customHeight="1">
      <c r="A1056" s="38">
        <v>2150212</v>
      </c>
      <c r="B1056" s="38" t="s">
        <v>1513</v>
      </c>
      <c r="C1056" s="6">
        <v>0</v>
      </c>
    </row>
    <row r="1057" spans="1:3" ht="16.5" customHeight="1">
      <c r="A1057" s="38">
        <v>2150213</v>
      </c>
      <c r="B1057" s="38" t="s">
        <v>1514</v>
      </c>
      <c r="C1057" s="6">
        <v>0</v>
      </c>
    </row>
    <row r="1058" spans="1:3" ht="16.5" customHeight="1">
      <c r="A1058" s="38">
        <v>2150214</v>
      </c>
      <c r="B1058" s="38" t="s">
        <v>1515</v>
      </c>
      <c r="C1058" s="6">
        <v>0</v>
      </c>
    </row>
    <row r="1059" spans="1:3" ht="16.5" customHeight="1">
      <c r="A1059" s="38">
        <v>2150215</v>
      </c>
      <c r="B1059" s="38" t="s">
        <v>1516</v>
      </c>
      <c r="C1059" s="6">
        <v>0</v>
      </c>
    </row>
    <row r="1060" spans="1:3" ht="16.5" customHeight="1">
      <c r="A1060" s="38">
        <v>2150299</v>
      </c>
      <c r="B1060" s="38" t="s">
        <v>1517</v>
      </c>
      <c r="C1060" s="6">
        <v>0</v>
      </c>
    </row>
    <row r="1061" spans="1:3" ht="16.5" customHeight="1">
      <c r="A1061" s="38">
        <v>21503</v>
      </c>
      <c r="B1061" s="55" t="s">
        <v>1518</v>
      </c>
      <c r="C1061" s="6">
        <f>SUM(C1062:C1065)</f>
        <v>0</v>
      </c>
    </row>
    <row r="1062" spans="1:3" ht="16.5" customHeight="1">
      <c r="A1062" s="38">
        <v>2150301</v>
      </c>
      <c r="B1062" s="38" t="s">
        <v>712</v>
      </c>
      <c r="C1062" s="6">
        <v>0</v>
      </c>
    </row>
    <row r="1063" spans="1:3" ht="16.5" customHeight="1">
      <c r="A1063" s="38">
        <v>2150302</v>
      </c>
      <c r="B1063" s="38" t="s">
        <v>713</v>
      </c>
      <c r="C1063" s="6">
        <v>0</v>
      </c>
    </row>
    <row r="1064" spans="1:3" ht="16.5" customHeight="1">
      <c r="A1064" s="38">
        <v>2150303</v>
      </c>
      <c r="B1064" s="38" t="s">
        <v>714</v>
      </c>
      <c r="C1064" s="6">
        <v>0</v>
      </c>
    </row>
    <row r="1065" spans="1:3" ht="16.5" customHeight="1">
      <c r="A1065" s="38">
        <v>2150399</v>
      </c>
      <c r="B1065" s="38" t="s">
        <v>1519</v>
      </c>
      <c r="C1065" s="6">
        <v>0</v>
      </c>
    </row>
    <row r="1066" spans="1:3" ht="16.5" customHeight="1">
      <c r="A1066" s="38">
        <v>21505</v>
      </c>
      <c r="B1066" s="55" t="s">
        <v>1520</v>
      </c>
      <c r="C1066" s="6">
        <f>SUM(C1067:C1079)</f>
        <v>0</v>
      </c>
    </row>
    <row r="1067" spans="1:3" ht="16.5" customHeight="1">
      <c r="A1067" s="38">
        <v>2150501</v>
      </c>
      <c r="B1067" s="38" t="s">
        <v>712</v>
      </c>
      <c r="C1067" s="6">
        <v>0</v>
      </c>
    </row>
    <row r="1068" spans="1:3" ht="16.5" customHeight="1">
      <c r="A1068" s="38">
        <v>2150502</v>
      </c>
      <c r="B1068" s="38" t="s">
        <v>713</v>
      </c>
      <c r="C1068" s="6">
        <v>0</v>
      </c>
    </row>
    <row r="1069" spans="1:3" ht="16.5" customHeight="1">
      <c r="A1069" s="38">
        <v>2150503</v>
      </c>
      <c r="B1069" s="38" t="s">
        <v>714</v>
      </c>
      <c r="C1069" s="6">
        <v>0</v>
      </c>
    </row>
    <row r="1070" spans="1:3" ht="16.5" customHeight="1">
      <c r="A1070" s="38">
        <v>2150505</v>
      </c>
      <c r="B1070" s="38" t="s">
        <v>1521</v>
      </c>
      <c r="C1070" s="6">
        <v>0</v>
      </c>
    </row>
    <row r="1071" spans="1:3" ht="16.5" customHeight="1">
      <c r="A1071" s="38">
        <v>2150506</v>
      </c>
      <c r="B1071" s="38" t="s">
        <v>1522</v>
      </c>
      <c r="C1071" s="6">
        <v>0</v>
      </c>
    </row>
    <row r="1072" spans="1:3" ht="16.5" customHeight="1">
      <c r="A1072" s="38">
        <v>2150507</v>
      </c>
      <c r="B1072" s="38" t="s">
        <v>1523</v>
      </c>
      <c r="C1072" s="6">
        <v>0</v>
      </c>
    </row>
    <row r="1073" spans="1:3" ht="16.5" customHeight="1">
      <c r="A1073" s="38">
        <v>2150508</v>
      </c>
      <c r="B1073" s="38" t="s">
        <v>1524</v>
      </c>
      <c r="C1073" s="6">
        <v>0</v>
      </c>
    </row>
    <row r="1074" spans="1:3" ht="16.5" customHeight="1">
      <c r="A1074" s="38">
        <v>2150509</v>
      </c>
      <c r="B1074" s="38" t="s">
        <v>1525</v>
      </c>
      <c r="C1074" s="6">
        <v>0</v>
      </c>
    </row>
    <row r="1075" spans="1:3" ht="16.5" customHeight="1">
      <c r="A1075" s="38">
        <v>2150510</v>
      </c>
      <c r="B1075" s="38" t="s">
        <v>1526</v>
      </c>
      <c r="C1075" s="6">
        <v>0</v>
      </c>
    </row>
    <row r="1076" spans="1:3" ht="16.5" customHeight="1">
      <c r="A1076" s="38">
        <v>2150511</v>
      </c>
      <c r="B1076" s="38" t="s">
        <v>1527</v>
      </c>
      <c r="C1076" s="6">
        <v>0</v>
      </c>
    </row>
    <row r="1077" spans="1:3" ht="16.5" customHeight="1">
      <c r="A1077" s="38">
        <v>2150513</v>
      </c>
      <c r="B1077" s="38" t="s">
        <v>1472</v>
      </c>
      <c r="C1077" s="6">
        <v>0</v>
      </c>
    </row>
    <row r="1078" spans="1:3" ht="16.5" customHeight="1">
      <c r="A1078" s="38">
        <v>2150515</v>
      </c>
      <c r="B1078" s="38" t="s">
        <v>1528</v>
      </c>
      <c r="C1078" s="6">
        <v>0</v>
      </c>
    </row>
    <row r="1079" spans="1:3" ht="16.5" customHeight="1">
      <c r="A1079" s="38">
        <v>2150599</v>
      </c>
      <c r="B1079" s="38" t="s">
        <v>1529</v>
      </c>
      <c r="C1079" s="6">
        <v>0</v>
      </c>
    </row>
    <row r="1080" spans="1:3" ht="16.5" customHeight="1">
      <c r="A1080" s="38">
        <v>21507</v>
      </c>
      <c r="B1080" s="55" t="s">
        <v>1530</v>
      </c>
      <c r="C1080" s="6">
        <f>SUM(C1081:C1086)</f>
        <v>0</v>
      </c>
    </row>
    <row r="1081" spans="1:3" ht="16.5" customHeight="1">
      <c r="A1081" s="38">
        <v>2150701</v>
      </c>
      <c r="B1081" s="38" t="s">
        <v>712</v>
      </c>
      <c r="C1081" s="6">
        <v>0</v>
      </c>
    </row>
    <row r="1082" spans="1:3" ht="16.5" customHeight="1">
      <c r="A1082" s="38">
        <v>2150702</v>
      </c>
      <c r="B1082" s="38" t="s">
        <v>713</v>
      </c>
      <c r="C1082" s="6">
        <v>0</v>
      </c>
    </row>
    <row r="1083" spans="1:3" ht="16.5" customHeight="1">
      <c r="A1083" s="38">
        <v>2150703</v>
      </c>
      <c r="B1083" s="38" t="s">
        <v>714</v>
      </c>
      <c r="C1083" s="6">
        <v>0</v>
      </c>
    </row>
    <row r="1084" spans="1:3" ht="16.5" customHeight="1">
      <c r="A1084" s="38">
        <v>2150704</v>
      </c>
      <c r="B1084" s="38" t="s">
        <v>1531</v>
      </c>
      <c r="C1084" s="6">
        <v>0</v>
      </c>
    </row>
    <row r="1085" spans="1:3" ht="16.5" customHeight="1">
      <c r="A1085" s="38">
        <v>2150705</v>
      </c>
      <c r="B1085" s="38" t="s">
        <v>1532</v>
      </c>
      <c r="C1085" s="6">
        <v>0</v>
      </c>
    </row>
    <row r="1086" spans="1:3" ht="16.5" customHeight="1">
      <c r="A1086" s="38">
        <v>2150799</v>
      </c>
      <c r="B1086" s="38" t="s">
        <v>1533</v>
      </c>
      <c r="C1086" s="6">
        <v>0</v>
      </c>
    </row>
    <row r="1087" spans="1:3" ht="16.5" customHeight="1">
      <c r="A1087" s="38">
        <v>21508</v>
      </c>
      <c r="B1087" s="55" t="s">
        <v>1534</v>
      </c>
      <c r="C1087" s="6">
        <f>SUM(C1088:C1094)</f>
        <v>135</v>
      </c>
    </row>
    <row r="1088" spans="1:3" ht="16.5" customHeight="1">
      <c r="A1088" s="38">
        <v>2150801</v>
      </c>
      <c r="B1088" s="38" t="s">
        <v>712</v>
      </c>
      <c r="C1088" s="6">
        <v>0</v>
      </c>
    </row>
    <row r="1089" spans="1:3" ht="16.5" customHeight="1">
      <c r="A1089" s="38">
        <v>2150802</v>
      </c>
      <c r="B1089" s="38" t="s">
        <v>713</v>
      </c>
      <c r="C1089" s="6">
        <v>0</v>
      </c>
    </row>
    <row r="1090" spans="1:3" ht="16.5" customHeight="1">
      <c r="A1090" s="38">
        <v>2150803</v>
      </c>
      <c r="B1090" s="38" t="s">
        <v>714</v>
      </c>
      <c r="C1090" s="6">
        <v>0</v>
      </c>
    </row>
    <row r="1091" spans="1:3" ht="16.5" customHeight="1">
      <c r="A1091" s="38">
        <v>2150804</v>
      </c>
      <c r="B1091" s="38" t="s">
        <v>1535</v>
      </c>
      <c r="C1091" s="6">
        <v>0</v>
      </c>
    </row>
    <row r="1092" spans="1:3" ht="16.5" customHeight="1">
      <c r="A1092" s="38">
        <v>2150805</v>
      </c>
      <c r="B1092" s="38" t="s">
        <v>1536</v>
      </c>
      <c r="C1092" s="6">
        <v>0</v>
      </c>
    </row>
    <row r="1093" spans="1:3" ht="16.5" customHeight="1">
      <c r="A1093" s="38">
        <v>2150806</v>
      </c>
      <c r="B1093" s="38" t="s">
        <v>1537</v>
      </c>
      <c r="C1093" s="6">
        <v>0</v>
      </c>
    </row>
    <row r="1094" spans="1:3" ht="16.5" customHeight="1">
      <c r="A1094" s="38">
        <v>2150899</v>
      </c>
      <c r="B1094" s="38" t="s">
        <v>1538</v>
      </c>
      <c r="C1094" s="6">
        <v>135</v>
      </c>
    </row>
    <row r="1095" spans="1:3" ht="16.5" customHeight="1">
      <c r="A1095" s="38">
        <v>21599</v>
      </c>
      <c r="B1095" s="55" t="s">
        <v>1539</v>
      </c>
      <c r="C1095" s="6">
        <f>SUM(C1096:C1100)</f>
        <v>0</v>
      </c>
    </row>
    <row r="1096" spans="1:3" ht="16.5" customHeight="1">
      <c r="A1096" s="38">
        <v>2159901</v>
      </c>
      <c r="B1096" s="38" t="s">
        <v>1540</v>
      </c>
      <c r="C1096" s="6">
        <v>0</v>
      </c>
    </row>
    <row r="1097" spans="1:3" ht="16.5" customHeight="1">
      <c r="A1097" s="38">
        <v>2159904</v>
      </c>
      <c r="B1097" s="38" t="s">
        <v>1541</v>
      </c>
      <c r="C1097" s="6">
        <v>0</v>
      </c>
    </row>
    <row r="1098" spans="1:3" ht="16.5" customHeight="1">
      <c r="A1098" s="38">
        <v>2159905</v>
      </c>
      <c r="B1098" s="38" t="s">
        <v>1542</v>
      </c>
      <c r="C1098" s="6">
        <v>0</v>
      </c>
    </row>
    <row r="1099" spans="1:3" ht="16.5" customHeight="1">
      <c r="A1099" s="38">
        <v>2159906</v>
      </c>
      <c r="B1099" s="38" t="s">
        <v>1543</v>
      </c>
      <c r="C1099" s="6">
        <v>0</v>
      </c>
    </row>
    <row r="1100" spans="1:3" ht="16.5" customHeight="1">
      <c r="A1100" s="38">
        <v>2159999</v>
      </c>
      <c r="B1100" s="38" t="s">
        <v>1544</v>
      </c>
      <c r="C1100" s="6">
        <v>0</v>
      </c>
    </row>
    <row r="1101" spans="1:3" ht="16.5" customHeight="1">
      <c r="A1101" s="38">
        <v>216</v>
      </c>
      <c r="B1101" s="55" t="s">
        <v>1545</v>
      </c>
      <c r="C1101" s="6">
        <f>SUM(C1102,C1112,C1118)</f>
        <v>934</v>
      </c>
    </row>
    <row r="1102" spans="1:3" ht="16.5" customHeight="1">
      <c r="A1102" s="38">
        <v>21602</v>
      </c>
      <c r="B1102" s="55" t="s">
        <v>1546</v>
      </c>
      <c r="C1102" s="6">
        <f>SUM(C1103:C1111)</f>
        <v>830</v>
      </c>
    </row>
    <row r="1103" spans="1:3" ht="16.5" customHeight="1">
      <c r="A1103" s="38">
        <v>2160201</v>
      </c>
      <c r="B1103" s="38" t="s">
        <v>712</v>
      </c>
      <c r="C1103" s="6">
        <v>0</v>
      </c>
    </row>
    <row r="1104" spans="1:3" ht="16.5" customHeight="1">
      <c r="A1104" s="38">
        <v>2160202</v>
      </c>
      <c r="B1104" s="38" t="s">
        <v>713</v>
      </c>
      <c r="C1104" s="6">
        <v>0</v>
      </c>
    </row>
    <row r="1105" spans="1:3" ht="16.5" customHeight="1">
      <c r="A1105" s="38">
        <v>2160203</v>
      </c>
      <c r="B1105" s="38" t="s">
        <v>714</v>
      </c>
      <c r="C1105" s="6">
        <v>0</v>
      </c>
    </row>
    <row r="1106" spans="1:3" ht="16.5" customHeight="1">
      <c r="A1106" s="38">
        <v>2160216</v>
      </c>
      <c r="B1106" s="38" t="s">
        <v>1547</v>
      </c>
      <c r="C1106" s="6">
        <v>0</v>
      </c>
    </row>
    <row r="1107" spans="1:3" ht="16.5" customHeight="1">
      <c r="A1107" s="38">
        <v>2160217</v>
      </c>
      <c r="B1107" s="38" t="s">
        <v>1548</v>
      </c>
      <c r="C1107" s="6">
        <v>0</v>
      </c>
    </row>
    <row r="1108" spans="1:3" ht="16.5" customHeight="1">
      <c r="A1108" s="38">
        <v>2160218</v>
      </c>
      <c r="B1108" s="38" t="s">
        <v>1549</v>
      </c>
      <c r="C1108" s="6">
        <v>0</v>
      </c>
    </row>
    <row r="1109" spans="1:3" ht="16.5" customHeight="1">
      <c r="A1109" s="38">
        <v>2160219</v>
      </c>
      <c r="B1109" s="38" t="s">
        <v>1550</v>
      </c>
      <c r="C1109" s="6">
        <v>509</v>
      </c>
    </row>
    <row r="1110" spans="1:3" ht="16.5" customHeight="1">
      <c r="A1110" s="38">
        <v>2160250</v>
      </c>
      <c r="B1110" s="38" t="s">
        <v>721</v>
      </c>
      <c r="C1110" s="6">
        <v>196</v>
      </c>
    </row>
    <row r="1111" spans="1:3" ht="16.5" customHeight="1">
      <c r="A1111" s="38">
        <v>2160299</v>
      </c>
      <c r="B1111" s="38" t="s">
        <v>1551</v>
      </c>
      <c r="C1111" s="6">
        <v>125</v>
      </c>
    </row>
    <row r="1112" spans="1:3" ht="16.5" customHeight="1">
      <c r="A1112" s="38">
        <v>21606</v>
      </c>
      <c r="B1112" s="55" t="s">
        <v>1552</v>
      </c>
      <c r="C1112" s="6">
        <f>SUM(C1113:C1117)</f>
        <v>104</v>
      </c>
    </row>
    <row r="1113" spans="1:3" ht="16.5" customHeight="1">
      <c r="A1113" s="38">
        <v>2160601</v>
      </c>
      <c r="B1113" s="38" t="s">
        <v>712</v>
      </c>
      <c r="C1113" s="6">
        <v>0</v>
      </c>
    </row>
    <row r="1114" spans="1:3" ht="16.5" customHeight="1">
      <c r="A1114" s="38">
        <v>2160602</v>
      </c>
      <c r="B1114" s="38" t="s">
        <v>713</v>
      </c>
      <c r="C1114" s="6">
        <v>0</v>
      </c>
    </row>
    <row r="1115" spans="1:3" ht="16.5" customHeight="1">
      <c r="A1115" s="38">
        <v>2160603</v>
      </c>
      <c r="B1115" s="38" t="s">
        <v>714</v>
      </c>
      <c r="C1115" s="6">
        <v>0</v>
      </c>
    </row>
    <row r="1116" spans="1:3" ht="16.5" customHeight="1">
      <c r="A1116" s="38">
        <v>2160607</v>
      </c>
      <c r="B1116" s="38" t="s">
        <v>1553</v>
      </c>
      <c r="C1116" s="6">
        <v>0</v>
      </c>
    </row>
    <row r="1117" spans="1:3" ht="16.5" customHeight="1">
      <c r="A1117" s="38">
        <v>2160699</v>
      </c>
      <c r="B1117" s="38" t="s">
        <v>1554</v>
      </c>
      <c r="C1117" s="6">
        <v>104</v>
      </c>
    </row>
    <row r="1118" spans="1:3" ht="16.5" customHeight="1">
      <c r="A1118" s="38">
        <v>21699</v>
      </c>
      <c r="B1118" s="55" t="s">
        <v>1555</v>
      </c>
      <c r="C1118" s="6">
        <f>SUM(C1119:C1120)</f>
        <v>0</v>
      </c>
    </row>
    <row r="1119" spans="1:3" ht="16.5" customHeight="1">
      <c r="A1119" s="38">
        <v>2169901</v>
      </c>
      <c r="B1119" s="38" t="s">
        <v>1556</v>
      </c>
      <c r="C1119" s="6">
        <v>0</v>
      </c>
    </row>
    <row r="1120" spans="1:3" ht="16.5" customHeight="1">
      <c r="A1120" s="38">
        <v>2169999</v>
      </c>
      <c r="B1120" s="38" t="s">
        <v>1557</v>
      </c>
      <c r="C1120" s="6">
        <v>0</v>
      </c>
    </row>
    <row r="1121" spans="1:3" ht="16.5" customHeight="1">
      <c r="A1121" s="38">
        <v>217</v>
      </c>
      <c r="B1121" s="55" t="s">
        <v>1558</v>
      </c>
      <c r="C1121" s="6">
        <f>SUM(C1122,C1129,C1139,C1145,C1148)</f>
        <v>68</v>
      </c>
    </row>
    <row r="1122" spans="1:3" ht="16.5" customHeight="1">
      <c r="A1122" s="38">
        <v>21701</v>
      </c>
      <c r="B1122" s="55" t="s">
        <v>1559</v>
      </c>
      <c r="C1122" s="6">
        <f>SUM(C1123:C1128)</f>
        <v>0</v>
      </c>
    </row>
    <row r="1123" spans="1:3" ht="16.5" customHeight="1">
      <c r="A1123" s="38">
        <v>2170101</v>
      </c>
      <c r="B1123" s="38" t="s">
        <v>712</v>
      </c>
      <c r="C1123" s="6">
        <v>0</v>
      </c>
    </row>
    <row r="1124" spans="1:3" ht="16.5" customHeight="1">
      <c r="A1124" s="38">
        <v>2170102</v>
      </c>
      <c r="B1124" s="38" t="s">
        <v>713</v>
      </c>
      <c r="C1124" s="6">
        <v>0</v>
      </c>
    </row>
    <row r="1125" spans="1:3" ht="16.5" customHeight="1">
      <c r="A1125" s="38">
        <v>2170103</v>
      </c>
      <c r="B1125" s="38" t="s">
        <v>714</v>
      </c>
      <c r="C1125" s="6">
        <v>0</v>
      </c>
    </row>
    <row r="1126" spans="1:3" ht="16.5" customHeight="1">
      <c r="A1126" s="38">
        <v>2170104</v>
      </c>
      <c r="B1126" s="38" t="s">
        <v>1560</v>
      </c>
      <c r="C1126" s="6">
        <v>0</v>
      </c>
    </row>
    <row r="1127" spans="1:3" ht="16.5" customHeight="1">
      <c r="A1127" s="38">
        <v>2170150</v>
      </c>
      <c r="B1127" s="38" t="s">
        <v>721</v>
      </c>
      <c r="C1127" s="6">
        <v>0</v>
      </c>
    </row>
    <row r="1128" spans="1:3" ht="16.5" customHeight="1">
      <c r="A1128" s="38">
        <v>2170199</v>
      </c>
      <c r="B1128" s="38" t="s">
        <v>1561</v>
      </c>
      <c r="C1128" s="6">
        <v>0</v>
      </c>
    </row>
    <row r="1129" spans="1:3" ht="16.5" customHeight="1">
      <c r="A1129" s="38">
        <v>21702</v>
      </c>
      <c r="B1129" s="55" t="s">
        <v>1562</v>
      </c>
      <c r="C1129" s="6">
        <f>SUM(C1130:C1138)</f>
        <v>0</v>
      </c>
    </row>
    <row r="1130" spans="1:3" ht="16.5" customHeight="1">
      <c r="A1130" s="38">
        <v>2170201</v>
      </c>
      <c r="B1130" s="38" t="s">
        <v>1563</v>
      </c>
      <c r="C1130" s="6">
        <v>0</v>
      </c>
    </row>
    <row r="1131" spans="1:3" ht="16.5" customHeight="1">
      <c r="A1131" s="38">
        <v>2170202</v>
      </c>
      <c r="B1131" s="38" t="s">
        <v>1564</v>
      </c>
      <c r="C1131" s="6">
        <v>0</v>
      </c>
    </row>
    <row r="1132" spans="1:3" ht="16.5" customHeight="1">
      <c r="A1132" s="38">
        <v>2170203</v>
      </c>
      <c r="B1132" s="38" t="s">
        <v>1565</v>
      </c>
      <c r="C1132" s="6">
        <v>0</v>
      </c>
    </row>
    <row r="1133" spans="1:3" ht="16.5" customHeight="1">
      <c r="A1133" s="38">
        <v>2170204</v>
      </c>
      <c r="B1133" s="38" t="s">
        <v>1566</v>
      </c>
      <c r="C1133" s="6">
        <v>0</v>
      </c>
    </row>
    <row r="1134" spans="1:3" ht="16.5" customHeight="1">
      <c r="A1134" s="38">
        <v>2170205</v>
      </c>
      <c r="B1134" s="38" t="s">
        <v>1567</v>
      </c>
      <c r="C1134" s="6">
        <v>0</v>
      </c>
    </row>
    <row r="1135" spans="1:3" ht="16.5" customHeight="1">
      <c r="A1135" s="38">
        <v>2170206</v>
      </c>
      <c r="B1135" s="38" t="s">
        <v>1568</v>
      </c>
      <c r="C1135" s="6">
        <v>0</v>
      </c>
    </row>
    <row r="1136" spans="1:3" ht="16.5" customHeight="1">
      <c r="A1136" s="38">
        <v>2170207</v>
      </c>
      <c r="B1136" s="38" t="s">
        <v>1569</v>
      </c>
      <c r="C1136" s="6">
        <v>0</v>
      </c>
    </row>
    <row r="1137" spans="1:3" ht="16.5" customHeight="1">
      <c r="A1137" s="38">
        <v>2170208</v>
      </c>
      <c r="B1137" s="38" t="s">
        <v>1570</v>
      </c>
      <c r="C1137" s="6">
        <v>0</v>
      </c>
    </row>
    <row r="1138" spans="1:3" ht="16.5" customHeight="1">
      <c r="A1138" s="38">
        <v>2170299</v>
      </c>
      <c r="B1138" s="38" t="s">
        <v>1571</v>
      </c>
      <c r="C1138" s="6">
        <v>0</v>
      </c>
    </row>
    <row r="1139" spans="1:3" ht="16.5" customHeight="1">
      <c r="A1139" s="38">
        <v>21703</v>
      </c>
      <c r="B1139" s="55" t="s">
        <v>1572</v>
      </c>
      <c r="C1139" s="6">
        <f>SUM(C1140:C1144)</f>
        <v>57</v>
      </c>
    </row>
    <row r="1140" spans="1:3" ht="16.5" customHeight="1">
      <c r="A1140" s="38">
        <v>2170301</v>
      </c>
      <c r="B1140" s="38" t="s">
        <v>1573</v>
      </c>
      <c r="C1140" s="6">
        <v>0</v>
      </c>
    </row>
    <row r="1141" spans="1:3" ht="16.5" customHeight="1">
      <c r="A1141" s="38">
        <v>2170302</v>
      </c>
      <c r="B1141" s="38" t="s">
        <v>1574</v>
      </c>
      <c r="C1141" s="6">
        <v>57</v>
      </c>
    </row>
    <row r="1142" spans="1:3" ht="16.5" customHeight="1">
      <c r="A1142" s="38">
        <v>2170303</v>
      </c>
      <c r="B1142" s="38" t="s">
        <v>1575</v>
      </c>
      <c r="C1142" s="6">
        <v>0</v>
      </c>
    </row>
    <row r="1143" spans="1:3" ht="16.5" customHeight="1">
      <c r="A1143" s="38">
        <v>2170304</v>
      </c>
      <c r="B1143" s="38" t="s">
        <v>1576</v>
      </c>
      <c r="C1143" s="6">
        <v>0</v>
      </c>
    </row>
    <row r="1144" spans="1:3" ht="16.5" customHeight="1">
      <c r="A1144" s="38">
        <v>2170399</v>
      </c>
      <c r="B1144" s="38" t="s">
        <v>1577</v>
      </c>
      <c r="C1144" s="6">
        <v>0</v>
      </c>
    </row>
    <row r="1145" spans="1:3" ht="16.5" customHeight="1">
      <c r="A1145" s="38">
        <v>21704</v>
      </c>
      <c r="B1145" s="55" t="s">
        <v>1578</v>
      </c>
      <c r="C1145" s="6">
        <f>SUM(C1146:C1147)</f>
        <v>0</v>
      </c>
    </row>
    <row r="1146" spans="1:3" ht="16.5" customHeight="1">
      <c r="A1146" s="38">
        <v>2170401</v>
      </c>
      <c r="B1146" s="38" t="s">
        <v>1579</v>
      </c>
      <c r="C1146" s="6">
        <v>0</v>
      </c>
    </row>
    <row r="1147" spans="1:3" ht="16.5" customHeight="1">
      <c r="A1147" s="38">
        <v>2170499</v>
      </c>
      <c r="B1147" s="38" t="s">
        <v>1580</v>
      </c>
      <c r="C1147" s="6">
        <v>0</v>
      </c>
    </row>
    <row r="1148" spans="1:3" ht="16.5" customHeight="1">
      <c r="A1148" s="38">
        <v>21799</v>
      </c>
      <c r="B1148" s="55" t="s">
        <v>1581</v>
      </c>
      <c r="C1148" s="6">
        <f>SUM(C1149:C1150)</f>
        <v>11</v>
      </c>
    </row>
    <row r="1149" spans="1:3" ht="16.5" customHeight="1">
      <c r="A1149" s="38">
        <v>2179901</v>
      </c>
      <c r="B1149" s="38" t="s">
        <v>1582</v>
      </c>
      <c r="C1149" s="6">
        <v>0</v>
      </c>
    </row>
    <row r="1150" spans="1:3" ht="16.5" customHeight="1">
      <c r="A1150" s="38">
        <v>2179902</v>
      </c>
      <c r="B1150" s="38" t="s">
        <v>1583</v>
      </c>
      <c r="C1150" s="6">
        <v>11</v>
      </c>
    </row>
    <row r="1151" spans="1:3" ht="16.5" customHeight="1">
      <c r="A1151" s="38">
        <v>219</v>
      </c>
      <c r="B1151" s="55" t="s">
        <v>1584</v>
      </c>
      <c r="C1151" s="6">
        <f>SUM(C1152:C1160)</f>
        <v>0</v>
      </c>
    </row>
    <row r="1152" spans="1:3" ht="16.5" customHeight="1">
      <c r="A1152" s="38">
        <v>21901</v>
      </c>
      <c r="B1152" s="55" t="s">
        <v>1585</v>
      </c>
      <c r="C1152" s="6">
        <v>0</v>
      </c>
    </row>
    <row r="1153" spans="1:3" ht="16.5" customHeight="1">
      <c r="A1153" s="38">
        <v>21902</v>
      </c>
      <c r="B1153" s="55" t="s">
        <v>1586</v>
      </c>
      <c r="C1153" s="6">
        <v>0</v>
      </c>
    </row>
    <row r="1154" spans="1:3" ht="16.5" customHeight="1">
      <c r="A1154" s="38">
        <v>21903</v>
      </c>
      <c r="B1154" s="55" t="s">
        <v>1587</v>
      </c>
      <c r="C1154" s="6">
        <v>0</v>
      </c>
    </row>
    <row r="1155" spans="1:3" ht="16.5" customHeight="1">
      <c r="A1155" s="38">
        <v>21904</v>
      </c>
      <c r="B1155" s="55" t="s">
        <v>1588</v>
      </c>
      <c r="C1155" s="6">
        <v>0</v>
      </c>
    </row>
    <row r="1156" spans="1:3" ht="16.5" customHeight="1">
      <c r="A1156" s="38">
        <v>21905</v>
      </c>
      <c r="B1156" s="55" t="s">
        <v>1589</v>
      </c>
      <c r="C1156" s="6">
        <v>0</v>
      </c>
    </row>
    <row r="1157" spans="1:3" ht="16.5" customHeight="1">
      <c r="A1157" s="38">
        <v>21906</v>
      </c>
      <c r="B1157" s="55" t="s">
        <v>1590</v>
      </c>
      <c r="C1157" s="6">
        <v>0</v>
      </c>
    </row>
    <row r="1158" spans="1:3" ht="16.5" customHeight="1">
      <c r="A1158" s="38">
        <v>21907</v>
      </c>
      <c r="B1158" s="55" t="s">
        <v>1591</v>
      </c>
      <c r="C1158" s="6">
        <v>0</v>
      </c>
    </row>
    <row r="1159" spans="1:3" ht="16.5" customHeight="1">
      <c r="A1159" s="38">
        <v>21908</v>
      </c>
      <c r="B1159" s="55" t="s">
        <v>1592</v>
      </c>
      <c r="C1159" s="6">
        <v>0</v>
      </c>
    </row>
    <row r="1160" spans="1:3" ht="16.5" customHeight="1">
      <c r="A1160" s="38">
        <v>21999</v>
      </c>
      <c r="B1160" s="55" t="s">
        <v>1593</v>
      </c>
      <c r="C1160" s="6">
        <v>0</v>
      </c>
    </row>
    <row r="1161" spans="1:3" ht="16.5" customHeight="1">
      <c r="A1161" s="38">
        <v>220</v>
      </c>
      <c r="B1161" s="55" t="s">
        <v>1594</v>
      </c>
      <c r="C1161" s="6">
        <f>SUM(C1162,C1189,C1204)</f>
        <v>1098</v>
      </c>
    </row>
    <row r="1162" spans="1:3" ht="16.5" customHeight="1">
      <c r="A1162" s="38">
        <v>22001</v>
      </c>
      <c r="B1162" s="55" t="s">
        <v>1595</v>
      </c>
      <c r="C1162" s="6">
        <f>SUM(C1163:C1188)</f>
        <v>998</v>
      </c>
    </row>
    <row r="1163" spans="1:3" ht="16.5" customHeight="1">
      <c r="A1163" s="38">
        <v>2200101</v>
      </c>
      <c r="B1163" s="38" t="s">
        <v>712</v>
      </c>
      <c r="C1163" s="6">
        <v>0</v>
      </c>
    </row>
    <row r="1164" spans="1:3" ht="16.5" customHeight="1">
      <c r="A1164" s="38">
        <v>2200102</v>
      </c>
      <c r="B1164" s="38" t="s">
        <v>713</v>
      </c>
      <c r="C1164" s="6">
        <v>160</v>
      </c>
    </row>
    <row r="1165" spans="1:3" ht="16.5" customHeight="1">
      <c r="A1165" s="38">
        <v>2200103</v>
      </c>
      <c r="B1165" s="38" t="s">
        <v>714</v>
      </c>
      <c r="C1165" s="6">
        <v>0</v>
      </c>
    </row>
    <row r="1166" spans="1:3" ht="16.5" customHeight="1">
      <c r="A1166" s="38">
        <v>2200104</v>
      </c>
      <c r="B1166" s="38" t="s">
        <v>1596</v>
      </c>
      <c r="C1166" s="6">
        <v>0</v>
      </c>
    </row>
    <row r="1167" spans="1:3" ht="16.5" customHeight="1">
      <c r="A1167" s="38">
        <v>2200106</v>
      </c>
      <c r="B1167" s="38" t="s">
        <v>1597</v>
      </c>
      <c r="C1167" s="6">
        <v>45</v>
      </c>
    </row>
    <row r="1168" spans="1:3" ht="16.5" customHeight="1">
      <c r="A1168" s="38">
        <v>2200107</v>
      </c>
      <c r="B1168" s="38" t="s">
        <v>1598</v>
      </c>
      <c r="C1168" s="6">
        <v>0</v>
      </c>
    </row>
    <row r="1169" spans="1:3" ht="16.5" customHeight="1">
      <c r="A1169" s="38">
        <v>2200108</v>
      </c>
      <c r="B1169" s="38" t="s">
        <v>1599</v>
      </c>
      <c r="C1169" s="6">
        <v>200</v>
      </c>
    </row>
    <row r="1170" spans="1:3" ht="16.5" customHeight="1">
      <c r="A1170" s="38">
        <v>2200109</v>
      </c>
      <c r="B1170" s="38" t="s">
        <v>1600</v>
      </c>
      <c r="C1170" s="6">
        <v>521</v>
      </c>
    </row>
    <row r="1171" spans="1:3" ht="16.5" customHeight="1">
      <c r="A1171" s="38">
        <v>2200112</v>
      </c>
      <c r="B1171" s="38" t="s">
        <v>1601</v>
      </c>
      <c r="C1171" s="6">
        <v>0</v>
      </c>
    </row>
    <row r="1172" spans="1:3" ht="16.5" customHeight="1">
      <c r="A1172" s="38">
        <v>2200113</v>
      </c>
      <c r="B1172" s="38" t="s">
        <v>1602</v>
      </c>
      <c r="C1172" s="6">
        <v>16</v>
      </c>
    </row>
    <row r="1173" spans="1:3" ht="16.5" customHeight="1">
      <c r="A1173" s="38">
        <v>2200114</v>
      </c>
      <c r="B1173" s="38" t="s">
        <v>1603</v>
      </c>
      <c r="C1173" s="6">
        <v>0</v>
      </c>
    </row>
    <row r="1174" spans="1:3" ht="16.5" customHeight="1">
      <c r="A1174" s="38">
        <v>2200115</v>
      </c>
      <c r="B1174" s="38" t="s">
        <v>1604</v>
      </c>
      <c r="C1174" s="6">
        <v>0</v>
      </c>
    </row>
    <row r="1175" spans="1:3" ht="16.5" customHeight="1">
      <c r="A1175" s="38">
        <v>2200116</v>
      </c>
      <c r="B1175" s="38" t="s">
        <v>1605</v>
      </c>
      <c r="C1175" s="6">
        <v>0</v>
      </c>
    </row>
    <row r="1176" spans="1:3" ht="16.5" customHeight="1">
      <c r="A1176" s="38">
        <v>2200119</v>
      </c>
      <c r="B1176" s="38" t="s">
        <v>1606</v>
      </c>
      <c r="C1176" s="6">
        <v>0</v>
      </c>
    </row>
    <row r="1177" spans="1:3" ht="16.5" customHeight="1">
      <c r="A1177" s="38">
        <v>2200120</v>
      </c>
      <c r="B1177" s="38" t="s">
        <v>1607</v>
      </c>
      <c r="C1177" s="6">
        <v>0</v>
      </c>
    </row>
    <row r="1178" spans="1:3" ht="16.5" customHeight="1">
      <c r="A1178" s="38">
        <v>2200121</v>
      </c>
      <c r="B1178" s="38" t="s">
        <v>1608</v>
      </c>
      <c r="C1178" s="6">
        <v>0</v>
      </c>
    </row>
    <row r="1179" spans="1:3" ht="16.5" customHeight="1">
      <c r="A1179" s="38">
        <v>2200122</v>
      </c>
      <c r="B1179" s="38" t="s">
        <v>1609</v>
      </c>
      <c r="C1179" s="6">
        <v>0</v>
      </c>
    </row>
    <row r="1180" spans="1:3" ht="16.5" customHeight="1">
      <c r="A1180" s="38">
        <v>2200123</v>
      </c>
      <c r="B1180" s="38" t="s">
        <v>1610</v>
      </c>
      <c r="C1180" s="6">
        <v>0</v>
      </c>
    </row>
    <row r="1181" spans="1:3" ht="16.5" customHeight="1">
      <c r="A1181" s="38">
        <v>2200124</v>
      </c>
      <c r="B1181" s="38" t="s">
        <v>1611</v>
      </c>
      <c r="C1181" s="6">
        <v>0</v>
      </c>
    </row>
    <row r="1182" spans="1:3" ht="16.5" customHeight="1">
      <c r="A1182" s="38">
        <v>2200125</v>
      </c>
      <c r="B1182" s="38" t="s">
        <v>1612</v>
      </c>
      <c r="C1182" s="6">
        <v>0</v>
      </c>
    </row>
    <row r="1183" spans="1:3" ht="16.5" customHeight="1">
      <c r="A1183" s="38">
        <v>2200126</v>
      </c>
      <c r="B1183" s="38" t="s">
        <v>1613</v>
      </c>
      <c r="C1183" s="6">
        <v>0</v>
      </c>
    </row>
    <row r="1184" spans="1:3" ht="16.5" customHeight="1">
      <c r="A1184" s="38">
        <v>2200127</v>
      </c>
      <c r="B1184" s="38" t="s">
        <v>1614</v>
      </c>
      <c r="C1184" s="6">
        <v>0</v>
      </c>
    </row>
    <row r="1185" spans="1:3" ht="16.5" customHeight="1">
      <c r="A1185" s="38">
        <v>2200128</v>
      </c>
      <c r="B1185" s="38" t="s">
        <v>1615</v>
      </c>
      <c r="C1185" s="6">
        <v>0</v>
      </c>
    </row>
    <row r="1186" spans="1:3" ht="16.5" customHeight="1">
      <c r="A1186" s="38">
        <v>2200129</v>
      </c>
      <c r="B1186" s="38" t="s">
        <v>1616</v>
      </c>
      <c r="C1186" s="6">
        <v>0</v>
      </c>
    </row>
    <row r="1187" spans="1:3" ht="16.5" customHeight="1">
      <c r="A1187" s="38">
        <v>2200150</v>
      </c>
      <c r="B1187" s="38" t="s">
        <v>721</v>
      </c>
      <c r="C1187" s="6">
        <v>0</v>
      </c>
    </row>
    <row r="1188" spans="1:3" ht="16.5" customHeight="1">
      <c r="A1188" s="38">
        <v>2200199</v>
      </c>
      <c r="B1188" s="38" t="s">
        <v>1617</v>
      </c>
      <c r="C1188" s="6">
        <v>56</v>
      </c>
    </row>
    <row r="1189" spans="1:3" ht="16.5" customHeight="1">
      <c r="A1189" s="38">
        <v>22005</v>
      </c>
      <c r="B1189" s="55" t="s">
        <v>1618</v>
      </c>
      <c r="C1189" s="6">
        <f>SUM(C1190:C1203)</f>
        <v>100</v>
      </c>
    </row>
    <row r="1190" spans="1:3" ht="16.5" customHeight="1">
      <c r="A1190" s="38">
        <v>2200501</v>
      </c>
      <c r="B1190" s="38" t="s">
        <v>712</v>
      </c>
      <c r="C1190" s="6">
        <v>0</v>
      </c>
    </row>
    <row r="1191" spans="1:3" ht="16.5" customHeight="1">
      <c r="A1191" s="38">
        <v>2200502</v>
      </c>
      <c r="B1191" s="38" t="s">
        <v>713</v>
      </c>
      <c r="C1191" s="6">
        <v>0</v>
      </c>
    </row>
    <row r="1192" spans="1:3" ht="16.5" customHeight="1">
      <c r="A1192" s="38">
        <v>2200503</v>
      </c>
      <c r="B1192" s="38" t="s">
        <v>714</v>
      </c>
      <c r="C1192" s="6">
        <v>0</v>
      </c>
    </row>
    <row r="1193" spans="1:3" ht="16.5" customHeight="1">
      <c r="A1193" s="38">
        <v>2200504</v>
      </c>
      <c r="B1193" s="38" t="s">
        <v>1619</v>
      </c>
      <c r="C1193" s="6">
        <v>0</v>
      </c>
    </row>
    <row r="1194" spans="1:3" ht="16.5" customHeight="1">
      <c r="A1194" s="38">
        <v>2200506</v>
      </c>
      <c r="B1194" s="38" t="s">
        <v>1620</v>
      </c>
      <c r="C1194" s="6">
        <v>0</v>
      </c>
    </row>
    <row r="1195" spans="1:3" ht="16.5" customHeight="1">
      <c r="A1195" s="38">
        <v>2200507</v>
      </c>
      <c r="B1195" s="38" t="s">
        <v>1621</v>
      </c>
      <c r="C1195" s="6">
        <v>0</v>
      </c>
    </row>
    <row r="1196" spans="1:3" ht="16.5" customHeight="1">
      <c r="A1196" s="38">
        <v>2200508</v>
      </c>
      <c r="B1196" s="38" t="s">
        <v>1622</v>
      </c>
      <c r="C1196" s="6">
        <v>0</v>
      </c>
    </row>
    <row r="1197" spans="1:3" ht="16.5" customHeight="1">
      <c r="A1197" s="38">
        <v>2200509</v>
      </c>
      <c r="B1197" s="38" t="s">
        <v>1623</v>
      </c>
      <c r="C1197" s="6">
        <v>0</v>
      </c>
    </row>
    <row r="1198" spans="1:3" ht="16.5" customHeight="1">
      <c r="A1198" s="38">
        <v>2200510</v>
      </c>
      <c r="B1198" s="38" t="s">
        <v>1624</v>
      </c>
      <c r="C1198" s="6">
        <v>0</v>
      </c>
    </row>
    <row r="1199" spans="1:3" ht="16.5" customHeight="1">
      <c r="A1199" s="38">
        <v>2200511</v>
      </c>
      <c r="B1199" s="38" t="s">
        <v>1625</v>
      </c>
      <c r="C1199" s="6">
        <v>0</v>
      </c>
    </row>
    <row r="1200" spans="1:3" ht="16.5" customHeight="1">
      <c r="A1200" s="38">
        <v>2200512</v>
      </c>
      <c r="B1200" s="38" t="s">
        <v>1626</v>
      </c>
      <c r="C1200" s="6">
        <v>0</v>
      </c>
    </row>
    <row r="1201" spans="1:3" ht="16.5" customHeight="1">
      <c r="A1201" s="38">
        <v>2200513</v>
      </c>
      <c r="B1201" s="38" t="s">
        <v>1627</v>
      </c>
      <c r="C1201" s="6">
        <v>0</v>
      </c>
    </row>
    <row r="1202" spans="1:3" ht="16.5" customHeight="1">
      <c r="A1202" s="38">
        <v>2200514</v>
      </c>
      <c r="B1202" s="38" t="s">
        <v>1628</v>
      </c>
      <c r="C1202" s="6">
        <v>0</v>
      </c>
    </row>
    <row r="1203" spans="1:3" ht="16.5" customHeight="1">
      <c r="A1203" s="38">
        <v>2200599</v>
      </c>
      <c r="B1203" s="38" t="s">
        <v>1629</v>
      </c>
      <c r="C1203" s="6">
        <v>100</v>
      </c>
    </row>
    <row r="1204" spans="1:3" ht="16.5" customHeight="1">
      <c r="A1204" s="38">
        <v>22099</v>
      </c>
      <c r="B1204" s="55" t="s">
        <v>1630</v>
      </c>
      <c r="C1204" s="6">
        <f>C1205</f>
        <v>0</v>
      </c>
    </row>
    <row r="1205" spans="1:3" ht="16.5" customHeight="1">
      <c r="A1205" s="38">
        <v>2209901</v>
      </c>
      <c r="B1205" s="38" t="s">
        <v>1631</v>
      </c>
      <c r="C1205" s="6">
        <v>0</v>
      </c>
    </row>
    <row r="1206" spans="1:3" ht="16.5" customHeight="1">
      <c r="A1206" s="38">
        <v>221</v>
      </c>
      <c r="B1206" s="55" t="s">
        <v>1632</v>
      </c>
      <c r="C1206" s="6">
        <f>SUM(C1207,C1218,C1222)</f>
        <v>26099</v>
      </c>
    </row>
    <row r="1207" spans="1:3" ht="16.5" customHeight="1">
      <c r="A1207" s="38">
        <v>22101</v>
      </c>
      <c r="B1207" s="55" t="s">
        <v>1633</v>
      </c>
      <c r="C1207" s="6">
        <f>SUM(C1208:C1217)</f>
        <v>26099</v>
      </c>
    </row>
    <row r="1208" spans="1:3" ht="16.5" customHeight="1">
      <c r="A1208" s="38">
        <v>2210101</v>
      </c>
      <c r="B1208" s="38" t="s">
        <v>1634</v>
      </c>
      <c r="C1208" s="6">
        <v>0</v>
      </c>
    </row>
    <row r="1209" spans="1:3" ht="16.5" customHeight="1">
      <c r="A1209" s="38">
        <v>2210102</v>
      </c>
      <c r="B1209" s="38" t="s">
        <v>1635</v>
      </c>
      <c r="C1209" s="6">
        <v>0</v>
      </c>
    </row>
    <row r="1210" spans="1:3" ht="16.5" customHeight="1">
      <c r="A1210" s="38">
        <v>2210103</v>
      </c>
      <c r="B1210" s="38" t="s">
        <v>1636</v>
      </c>
      <c r="C1210" s="6">
        <v>904</v>
      </c>
    </row>
    <row r="1211" spans="1:3" ht="16.5" customHeight="1">
      <c r="A1211" s="38">
        <v>2210104</v>
      </c>
      <c r="B1211" s="38" t="s">
        <v>1637</v>
      </c>
      <c r="C1211" s="6">
        <v>0</v>
      </c>
    </row>
    <row r="1212" spans="1:3" ht="16.5" customHeight="1">
      <c r="A1212" s="38">
        <v>2210105</v>
      </c>
      <c r="B1212" s="38" t="s">
        <v>1638</v>
      </c>
      <c r="C1212" s="6">
        <v>2344</v>
      </c>
    </row>
    <row r="1213" spans="1:3" ht="16.5" customHeight="1">
      <c r="A1213" s="38">
        <v>2210106</v>
      </c>
      <c r="B1213" s="38" t="s">
        <v>1639</v>
      </c>
      <c r="C1213" s="6">
        <v>0</v>
      </c>
    </row>
    <row r="1214" spans="1:3" ht="16.5" customHeight="1">
      <c r="A1214" s="38">
        <v>2210107</v>
      </c>
      <c r="B1214" s="38" t="s">
        <v>1640</v>
      </c>
      <c r="C1214" s="6">
        <v>20</v>
      </c>
    </row>
    <row r="1215" spans="1:3" ht="16.5" customHeight="1">
      <c r="A1215" s="38">
        <v>2210108</v>
      </c>
      <c r="B1215" s="38" t="s">
        <v>1641</v>
      </c>
      <c r="C1215" s="6">
        <v>460</v>
      </c>
    </row>
    <row r="1216" spans="1:3" ht="16.5" customHeight="1">
      <c r="A1216" s="38">
        <v>2210109</v>
      </c>
      <c r="B1216" s="38" t="s">
        <v>1642</v>
      </c>
      <c r="C1216" s="6">
        <v>0</v>
      </c>
    </row>
    <row r="1217" spans="1:3" ht="16.5" customHeight="1">
      <c r="A1217" s="38">
        <v>2210199</v>
      </c>
      <c r="B1217" s="38" t="s">
        <v>1643</v>
      </c>
      <c r="C1217" s="6">
        <v>22371</v>
      </c>
    </row>
    <row r="1218" spans="1:3" ht="16.5" customHeight="1">
      <c r="A1218" s="38">
        <v>22102</v>
      </c>
      <c r="B1218" s="55" t="s">
        <v>1644</v>
      </c>
      <c r="C1218" s="6">
        <f>SUM(C1219:C1221)</f>
        <v>0</v>
      </c>
    </row>
    <row r="1219" spans="1:3" ht="16.5" customHeight="1">
      <c r="A1219" s="38">
        <v>2210201</v>
      </c>
      <c r="B1219" s="38" t="s">
        <v>1645</v>
      </c>
      <c r="C1219" s="6">
        <v>0</v>
      </c>
    </row>
    <row r="1220" spans="1:3" ht="16.5" customHeight="1">
      <c r="A1220" s="38">
        <v>2210202</v>
      </c>
      <c r="B1220" s="38" t="s">
        <v>1646</v>
      </c>
      <c r="C1220" s="6">
        <v>0</v>
      </c>
    </row>
    <row r="1221" spans="1:3" ht="16.5" customHeight="1">
      <c r="A1221" s="38">
        <v>2210203</v>
      </c>
      <c r="B1221" s="38" t="s">
        <v>1647</v>
      </c>
      <c r="C1221" s="6">
        <v>0</v>
      </c>
    </row>
    <row r="1222" spans="1:3" ht="16.5" customHeight="1">
      <c r="A1222" s="38">
        <v>22103</v>
      </c>
      <c r="B1222" s="55" t="s">
        <v>1648</v>
      </c>
      <c r="C1222" s="6">
        <f>SUM(C1223:C1225)</f>
        <v>0</v>
      </c>
    </row>
    <row r="1223" spans="1:3" ht="16.5" customHeight="1">
      <c r="A1223" s="38">
        <v>2210301</v>
      </c>
      <c r="B1223" s="38" t="s">
        <v>1649</v>
      </c>
      <c r="C1223" s="6">
        <v>0</v>
      </c>
    </row>
    <row r="1224" spans="1:3" ht="16.5" customHeight="1">
      <c r="A1224" s="38">
        <v>2210302</v>
      </c>
      <c r="B1224" s="38" t="s">
        <v>1650</v>
      </c>
      <c r="C1224" s="6">
        <v>0</v>
      </c>
    </row>
    <row r="1225" spans="1:3" ht="16.5" customHeight="1">
      <c r="A1225" s="38">
        <v>2210399</v>
      </c>
      <c r="B1225" s="38" t="s">
        <v>1651</v>
      </c>
      <c r="C1225" s="6">
        <v>0</v>
      </c>
    </row>
    <row r="1226" spans="1:3" ht="16.5" customHeight="1">
      <c r="A1226" s="38">
        <v>222</v>
      </c>
      <c r="B1226" s="55" t="s">
        <v>1652</v>
      </c>
      <c r="C1226" s="6">
        <f>SUM(C1227,C1242,C1256,C1261,C1267)</f>
        <v>930</v>
      </c>
    </row>
    <row r="1227" spans="1:3" ht="16.5" customHeight="1">
      <c r="A1227" s="38">
        <v>22201</v>
      </c>
      <c r="B1227" s="55" t="s">
        <v>1653</v>
      </c>
      <c r="C1227" s="6">
        <f>SUM(C1228:C1241)</f>
        <v>198</v>
      </c>
    </row>
    <row r="1228" spans="1:3" ht="16.5" customHeight="1">
      <c r="A1228" s="38">
        <v>2220101</v>
      </c>
      <c r="B1228" s="38" t="s">
        <v>712</v>
      </c>
      <c r="C1228" s="6">
        <v>86</v>
      </c>
    </row>
    <row r="1229" spans="1:3" ht="16.5" customHeight="1">
      <c r="A1229" s="38">
        <v>2220102</v>
      </c>
      <c r="B1229" s="38" t="s">
        <v>713</v>
      </c>
      <c r="C1229" s="6">
        <v>10</v>
      </c>
    </row>
    <row r="1230" spans="1:3" ht="16.5" customHeight="1">
      <c r="A1230" s="38">
        <v>2220103</v>
      </c>
      <c r="B1230" s="38" t="s">
        <v>714</v>
      </c>
      <c r="C1230" s="6">
        <v>0</v>
      </c>
    </row>
    <row r="1231" spans="1:3" ht="16.5" customHeight="1">
      <c r="A1231" s="38">
        <v>2220104</v>
      </c>
      <c r="B1231" s="38" t="s">
        <v>1654</v>
      </c>
      <c r="C1231" s="6">
        <v>0</v>
      </c>
    </row>
    <row r="1232" spans="1:3" ht="16.5" customHeight="1">
      <c r="A1232" s="38">
        <v>2220105</v>
      </c>
      <c r="B1232" s="38" t="s">
        <v>1655</v>
      </c>
      <c r="C1232" s="6">
        <v>0</v>
      </c>
    </row>
    <row r="1233" spans="1:3" ht="16.5" customHeight="1">
      <c r="A1233" s="38">
        <v>2220106</v>
      </c>
      <c r="B1233" s="38" t="s">
        <v>1656</v>
      </c>
      <c r="C1233" s="6">
        <v>0</v>
      </c>
    </row>
    <row r="1234" spans="1:3" ht="16.5" customHeight="1">
      <c r="A1234" s="38">
        <v>2220107</v>
      </c>
      <c r="B1234" s="38" t="s">
        <v>1657</v>
      </c>
      <c r="C1234" s="6">
        <v>0</v>
      </c>
    </row>
    <row r="1235" spans="1:3" ht="16.5" customHeight="1">
      <c r="A1235" s="38">
        <v>2220112</v>
      </c>
      <c r="B1235" s="38" t="s">
        <v>1658</v>
      </c>
      <c r="C1235" s="6">
        <v>0</v>
      </c>
    </row>
    <row r="1236" spans="1:3" ht="16.5" customHeight="1">
      <c r="A1236" s="38">
        <v>2220113</v>
      </c>
      <c r="B1236" s="38" t="s">
        <v>1659</v>
      </c>
      <c r="C1236" s="6">
        <v>0</v>
      </c>
    </row>
    <row r="1237" spans="1:3" ht="16.5" customHeight="1">
      <c r="A1237" s="38">
        <v>2220114</v>
      </c>
      <c r="B1237" s="38" t="s">
        <v>1660</v>
      </c>
      <c r="C1237" s="6">
        <v>0</v>
      </c>
    </row>
    <row r="1238" spans="1:3" ht="16.5" customHeight="1">
      <c r="A1238" s="38">
        <v>2220115</v>
      </c>
      <c r="B1238" s="38" t="s">
        <v>1661</v>
      </c>
      <c r="C1238" s="6">
        <v>0</v>
      </c>
    </row>
    <row r="1239" spans="1:3" ht="16.5" customHeight="1">
      <c r="A1239" s="38">
        <v>2220118</v>
      </c>
      <c r="B1239" s="38" t="s">
        <v>1662</v>
      </c>
      <c r="C1239" s="6">
        <v>0</v>
      </c>
    </row>
    <row r="1240" spans="1:3" ht="16.5" customHeight="1">
      <c r="A1240" s="38">
        <v>2220150</v>
      </c>
      <c r="B1240" s="38" t="s">
        <v>721</v>
      </c>
      <c r="C1240" s="6">
        <v>102</v>
      </c>
    </row>
    <row r="1241" spans="1:3" ht="16.5" customHeight="1">
      <c r="A1241" s="38">
        <v>2220199</v>
      </c>
      <c r="B1241" s="38" t="s">
        <v>1663</v>
      </c>
      <c r="C1241" s="6">
        <v>0</v>
      </c>
    </row>
    <row r="1242" spans="1:3" ht="16.5" customHeight="1">
      <c r="A1242" s="38">
        <v>22202</v>
      </c>
      <c r="B1242" s="55" t="s">
        <v>1664</v>
      </c>
      <c r="C1242" s="6">
        <f>SUM(C1243:C1255)</f>
        <v>0</v>
      </c>
    </row>
    <row r="1243" spans="1:3" ht="16.5" customHeight="1">
      <c r="A1243" s="38">
        <v>2220201</v>
      </c>
      <c r="B1243" s="38" t="s">
        <v>712</v>
      </c>
      <c r="C1243" s="6">
        <v>0</v>
      </c>
    </row>
    <row r="1244" spans="1:3" ht="16.5" customHeight="1">
      <c r="A1244" s="38">
        <v>2220202</v>
      </c>
      <c r="B1244" s="38" t="s">
        <v>713</v>
      </c>
      <c r="C1244" s="6">
        <v>0</v>
      </c>
    </row>
    <row r="1245" spans="1:3" ht="16.5" customHeight="1">
      <c r="A1245" s="38">
        <v>2220203</v>
      </c>
      <c r="B1245" s="38" t="s">
        <v>714</v>
      </c>
      <c r="C1245" s="6">
        <v>0</v>
      </c>
    </row>
    <row r="1246" spans="1:3" ht="16.5" customHeight="1">
      <c r="A1246" s="38">
        <v>2220204</v>
      </c>
      <c r="B1246" s="38" t="s">
        <v>1665</v>
      </c>
      <c r="C1246" s="6">
        <v>0</v>
      </c>
    </row>
    <row r="1247" spans="1:3" ht="16.5" customHeight="1">
      <c r="A1247" s="38">
        <v>2220205</v>
      </c>
      <c r="B1247" s="38" t="s">
        <v>1666</v>
      </c>
      <c r="C1247" s="6">
        <v>0</v>
      </c>
    </row>
    <row r="1248" spans="1:3" ht="16.5" customHeight="1">
      <c r="A1248" s="38">
        <v>2220206</v>
      </c>
      <c r="B1248" s="38" t="s">
        <v>1667</v>
      </c>
      <c r="C1248" s="6">
        <v>0</v>
      </c>
    </row>
    <row r="1249" spans="1:3" ht="16.5" customHeight="1">
      <c r="A1249" s="38">
        <v>2220207</v>
      </c>
      <c r="B1249" s="38" t="s">
        <v>1668</v>
      </c>
      <c r="C1249" s="6">
        <v>0</v>
      </c>
    </row>
    <row r="1250" spans="1:3" ht="16.5" customHeight="1">
      <c r="A1250" s="38">
        <v>2220209</v>
      </c>
      <c r="B1250" s="38" t="s">
        <v>1669</v>
      </c>
      <c r="C1250" s="6">
        <v>0</v>
      </c>
    </row>
    <row r="1251" spans="1:3" ht="16.5" customHeight="1">
      <c r="A1251" s="38">
        <v>2220210</v>
      </c>
      <c r="B1251" s="38" t="s">
        <v>1670</v>
      </c>
      <c r="C1251" s="6">
        <v>0</v>
      </c>
    </row>
    <row r="1252" spans="1:3" ht="16.5" customHeight="1">
      <c r="A1252" s="38">
        <v>2220211</v>
      </c>
      <c r="B1252" s="38" t="s">
        <v>1671</v>
      </c>
      <c r="C1252" s="6">
        <v>0</v>
      </c>
    </row>
    <row r="1253" spans="1:3" ht="16.5" customHeight="1">
      <c r="A1253" s="38">
        <v>2220212</v>
      </c>
      <c r="B1253" s="38" t="s">
        <v>1672</v>
      </c>
      <c r="C1253" s="6">
        <v>0</v>
      </c>
    </row>
    <row r="1254" spans="1:3" ht="16.5" customHeight="1">
      <c r="A1254" s="38">
        <v>2220250</v>
      </c>
      <c r="B1254" s="38" t="s">
        <v>721</v>
      </c>
      <c r="C1254" s="6">
        <v>0</v>
      </c>
    </row>
    <row r="1255" spans="1:3" ht="16.5" customHeight="1">
      <c r="A1255" s="38">
        <v>2220299</v>
      </c>
      <c r="B1255" s="38" t="s">
        <v>1673</v>
      </c>
      <c r="C1255" s="6">
        <v>0</v>
      </c>
    </row>
    <row r="1256" spans="1:3" ht="16.5" customHeight="1">
      <c r="A1256" s="38">
        <v>22203</v>
      </c>
      <c r="B1256" s="55" t="s">
        <v>1674</v>
      </c>
      <c r="C1256" s="6">
        <f>SUM(C1257:C1260)</f>
        <v>0</v>
      </c>
    </row>
    <row r="1257" spans="1:3" ht="16.5" customHeight="1">
      <c r="A1257" s="38">
        <v>2220301</v>
      </c>
      <c r="B1257" s="38" t="s">
        <v>1675</v>
      </c>
      <c r="C1257" s="6">
        <v>0</v>
      </c>
    </row>
    <row r="1258" spans="1:3" ht="16.5" customHeight="1">
      <c r="A1258" s="38">
        <v>2220303</v>
      </c>
      <c r="B1258" s="38" t="s">
        <v>1676</v>
      </c>
      <c r="C1258" s="6">
        <v>0</v>
      </c>
    </row>
    <row r="1259" spans="1:3" ht="16.5" customHeight="1">
      <c r="A1259" s="38">
        <v>2220304</v>
      </c>
      <c r="B1259" s="38" t="s">
        <v>1677</v>
      </c>
      <c r="C1259" s="6">
        <v>0</v>
      </c>
    </row>
    <row r="1260" spans="1:3" ht="16.5" customHeight="1">
      <c r="A1260" s="38">
        <v>2220399</v>
      </c>
      <c r="B1260" s="38" t="s">
        <v>1678</v>
      </c>
      <c r="C1260" s="6">
        <v>0</v>
      </c>
    </row>
    <row r="1261" spans="1:3" ht="16.5" customHeight="1">
      <c r="A1261" s="38">
        <v>22204</v>
      </c>
      <c r="B1261" s="55" t="s">
        <v>1679</v>
      </c>
      <c r="C1261" s="6">
        <f>SUM(C1262:C1266)</f>
        <v>0</v>
      </c>
    </row>
    <row r="1262" spans="1:3" ht="16.5" customHeight="1">
      <c r="A1262" s="38">
        <v>2220401</v>
      </c>
      <c r="B1262" s="38" t="s">
        <v>1680</v>
      </c>
      <c r="C1262" s="6">
        <v>0</v>
      </c>
    </row>
    <row r="1263" spans="1:3" ht="16.5" customHeight="1">
      <c r="A1263" s="38">
        <v>2220402</v>
      </c>
      <c r="B1263" s="38" t="s">
        <v>1681</v>
      </c>
      <c r="C1263" s="6">
        <v>0</v>
      </c>
    </row>
    <row r="1264" spans="1:3" ht="16.5" customHeight="1">
      <c r="A1264" s="38">
        <v>2220403</v>
      </c>
      <c r="B1264" s="38" t="s">
        <v>1682</v>
      </c>
      <c r="C1264" s="6">
        <v>0</v>
      </c>
    </row>
    <row r="1265" spans="1:3" ht="16.5" customHeight="1">
      <c r="A1265" s="38">
        <v>2220404</v>
      </c>
      <c r="B1265" s="38" t="s">
        <v>1683</v>
      </c>
      <c r="C1265" s="6">
        <v>0</v>
      </c>
    </row>
    <row r="1266" spans="1:3" ht="16.5" customHeight="1">
      <c r="A1266" s="38">
        <v>2220499</v>
      </c>
      <c r="B1266" s="38" t="s">
        <v>1684</v>
      </c>
      <c r="C1266" s="6">
        <v>0</v>
      </c>
    </row>
    <row r="1267" spans="1:3" ht="16.5" customHeight="1">
      <c r="A1267" s="38">
        <v>22205</v>
      </c>
      <c r="B1267" s="55" t="s">
        <v>1685</v>
      </c>
      <c r="C1267" s="6">
        <f>SUM(C1268:C1279)</f>
        <v>732</v>
      </c>
    </row>
    <row r="1268" spans="1:3" ht="16.5" customHeight="1">
      <c r="A1268" s="38">
        <v>2220501</v>
      </c>
      <c r="B1268" s="38" t="s">
        <v>1686</v>
      </c>
      <c r="C1268" s="6">
        <v>0</v>
      </c>
    </row>
    <row r="1269" spans="1:3" ht="16.5" customHeight="1">
      <c r="A1269" s="38">
        <v>2220502</v>
      </c>
      <c r="B1269" s="38" t="s">
        <v>1687</v>
      </c>
      <c r="C1269" s="6">
        <v>0</v>
      </c>
    </row>
    <row r="1270" spans="1:3" ht="16.5" customHeight="1">
      <c r="A1270" s="38">
        <v>2220503</v>
      </c>
      <c r="B1270" s="38" t="s">
        <v>1688</v>
      </c>
      <c r="C1270" s="6">
        <v>0</v>
      </c>
    </row>
    <row r="1271" spans="1:3" ht="16.5" customHeight="1">
      <c r="A1271" s="38">
        <v>2220504</v>
      </c>
      <c r="B1271" s="38" t="s">
        <v>1689</v>
      </c>
      <c r="C1271" s="6">
        <v>0</v>
      </c>
    </row>
    <row r="1272" spans="1:3" ht="16.5" customHeight="1">
      <c r="A1272" s="38">
        <v>2220505</v>
      </c>
      <c r="B1272" s="38" t="s">
        <v>1690</v>
      </c>
      <c r="C1272" s="6">
        <v>0</v>
      </c>
    </row>
    <row r="1273" spans="1:3" ht="16.5" customHeight="1">
      <c r="A1273" s="38">
        <v>2220506</v>
      </c>
      <c r="B1273" s="38" t="s">
        <v>1691</v>
      </c>
      <c r="C1273" s="6">
        <v>0</v>
      </c>
    </row>
    <row r="1274" spans="1:3" ht="16.5" customHeight="1">
      <c r="A1274" s="38">
        <v>2220507</v>
      </c>
      <c r="B1274" s="38" t="s">
        <v>1692</v>
      </c>
      <c r="C1274" s="6">
        <v>0</v>
      </c>
    </row>
    <row r="1275" spans="1:3" ht="16.5" customHeight="1">
      <c r="A1275" s="38">
        <v>2220508</v>
      </c>
      <c r="B1275" s="38" t="s">
        <v>1693</v>
      </c>
      <c r="C1275" s="6">
        <v>0</v>
      </c>
    </row>
    <row r="1276" spans="1:3" ht="16.5" customHeight="1">
      <c r="A1276" s="38">
        <v>2220509</v>
      </c>
      <c r="B1276" s="38" t="s">
        <v>1694</v>
      </c>
      <c r="C1276" s="6">
        <v>0</v>
      </c>
    </row>
    <row r="1277" spans="1:3" ht="16.5" customHeight="1">
      <c r="A1277" s="38">
        <v>2220510</v>
      </c>
      <c r="B1277" s="38" t="s">
        <v>1695</v>
      </c>
      <c r="C1277" s="6">
        <v>0</v>
      </c>
    </row>
    <row r="1278" spans="1:3" ht="16.5" customHeight="1">
      <c r="A1278" s="38">
        <v>2220511</v>
      </c>
      <c r="B1278" s="38" t="s">
        <v>1696</v>
      </c>
      <c r="C1278" s="6">
        <v>0</v>
      </c>
    </row>
    <row r="1279" spans="1:3" ht="16.5" customHeight="1">
      <c r="A1279" s="38">
        <v>2220599</v>
      </c>
      <c r="B1279" s="38" t="s">
        <v>1697</v>
      </c>
      <c r="C1279" s="6">
        <v>732</v>
      </c>
    </row>
    <row r="1280" spans="1:3" ht="16.5" customHeight="1">
      <c r="A1280" s="38">
        <v>224</v>
      </c>
      <c r="B1280" s="55" t="s">
        <v>1698</v>
      </c>
      <c r="C1280" s="6">
        <f>SUM(C1281,C1293,C1299,C1305,C1313,C1326,C1330,C1336)</f>
        <v>2291</v>
      </c>
    </row>
    <row r="1281" spans="1:3" ht="16.5" customHeight="1">
      <c r="A1281" s="38">
        <v>22401</v>
      </c>
      <c r="B1281" s="55" t="s">
        <v>1699</v>
      </c>
      <c r="C1281" s="6">
        <f>SUM(C1282:C1292)</f>
        <v>1927</v>
      </c>
    </row>
    <row r="1282" spans="1:3" ht="16.5" customHeight="1">
      <c r="A1282" s="38">
        <v>2240101</v>
      </c>
      <c r="B1282" s="38" t="s">
        <v>712</v>
      </c>
      <c r="C1282" s="6">
        <v>612</v>
      </c>
    </row>
    <row r="1283" spans="1:3" ht="16.5" customHeight="1">
      <c r="A1283" s="38">
        <v>2240102</v>
      </c>
      <c r="B1283" s="38" t="s">
        <v>713</v>
      </c>
      <c r="C1283" s="6">
        <v>0</v>
      </c>
    </row>
    <row r="1284" spans="1:3" ht="16.5" customHeight="1">
      <c r="A1284" s="38">
        <v>2240103</v>
      </c>
      <c r="B1284" s="38" t="s">
        <v>714</v>
      </c>
      <c r="C1284" s="6">
        <v>0</v>
      </c>
    </row>
    <row r="1285" spans="1:3" ht="16.5" customHeight="1">
      <c r="A1285" s="38">
        <v>2240104</v>
      </c>
      <c r="B1285" s="38" t="s">
        <v>1700</v>
      </c>
      <c r="C1285" s="6">
        <v>0</v>
      </c>
    </row>
    <row r="1286" spans="1:3" ht="16.5" customHeight="1">
      <c r="A1286" s="38">
        <v>2240105</v>
      </c>
      <c r="B1286" s="38" t="s">
        <v>1701</v>
      </c>
      <c r="C1286" s="6">
        <v>0</v>
      </c>
    </row>
    <row r="1287" spans="1:3" ht="16.5" customHeight="1">
      <c r="A1287" s="38">
        <v>2240106</v>
      </c>
      <c r="B1287" s="38" t="s">
        <v>1702</v>
      </c>
      <c r="C1287" s="6">
        <v>250</v>
      </c>
    </row>
    <row r="1288" spans="1:3" ht="16.5" customHeight="1">
      <c r="A1288" s="38">
        <v>2240107</v>
      </c>
      <c r="B1288" s="38" t="s">
        <v>1703</v>
      </c>
      <c r="C1288" s="6">
        <v>0</v>
      </c>
    </row>
    <row r="1289" spans="1:3" ht="16.5" customHeight="1">
      <c r="A1289" s="38">
        <v>2240108</v>
      </c>
      <c r="B1289" s="38" t="s">
        <v>1704</v>
      </c>
      <c r="C1289" s="6">
        <v>0</v>
      </c>
    </row>
    <row r="1290" spans="1:3" ht="16.5" customHeight="1">
      <c r="A1290" s="38">
        <v>2240109</v>
      </c>
      <c r="B1290" s="38" t="s">
        <v>1705</v>
      </c>
      <c r="C1290" s="6">
        <v>0</v>
      </c>
    </row>
    <row r="1291" spans="1:3" ht="16.5" customHeight="1">
      <c r="A1291" s="38">
        <v>2240150</v>
      </c>
      <c r="B1291" s="38" t="s">
        <v>721</v>
      </c>
      <c r="C1291" s="6">
        <v>0</v>
      </c>
    </row>
    <row r="1292" spans="1:3" ht="16.5" customHeight="1">
      <c r="A1292" s="38">
        <v>2240199</v>
      </c>
      <c r="B1292" s="38" t="s">
        <v>1706</v>
      </c>
      <c r="C1292" s="6">
        <v>1065</v>
      </c>
    </row>
    <row r="1293" spans="1:3" ht="16.5" customHeight="1">
      <c r="A1293" s="38">
        <v>22402</v>
      </c>
      <c r="B1293" s="55" t="s">
        <v>1707</v>
      </c>
      <c r="C1293" s="6">
        <f>SUM(C1294:C1298)</f>
        <v>362</v>
      </c>
    </row>
    <row r="1294" spans="1:3" ht="16.5" customHeight="1">
      <c r="A1294" s="38">
        <v>2240201</v>
      </c>
      <c r="B1294" s="38" t="s">
        <v>712</v>
      </c>
      <c r="C1294" s="6">
        <v>0</v>
      </c>
    </row>
    <row r="1295" spans="1:3" ht="16.5" customHeight="1">
      <c r="A1295" s="38">
        <v>2240202</v>
      </c>
      <c r="B1295" s="38" t="s">
        <v>713</v>
      </c>
      <c r="C1295" s="6">
        <v>0</v>
      </c>
    </row>
    <row r="1296" spans="1:3" ht="16.5" customHeight="1">
      <c r="A1296" s="38">
        <v>2240203</v>
      </c>
      <c r="B1296" s="38" t="s">
        <v>714</v>
      </c>
      <c r="C1296" s="6">
        <v>0</v>
      </c>
    </row>
    <row r="1297" spans="1:3" ht="16.5" customHeight="1">
      <c r="A1297" s="38">
        <v>2240204</v>
      </c>
      <c r="B1297" s="38" t="s">
        <v>1708</v>
      </c>
      <c r="C1297" s="6">
        <v>0</v>
      </c>
    </row>
    <row r="1298" spans="1:3" ht="16.5" customHeight="1">
      <c r="A1298" s="38">
        <v>2240299</v>
      </c>
      <c r="B1298" s="38" t="s">
        <v>1709</v>
      </c>
      <c r="C1298" s="6">
        <v>362</v>
      </c>
    </row>
    <row r="1299" spans="1:3" ht="16.5" customHeight="1">
      <c r="A1299" s="38">
        <v>22403</v>
      </c>
      <c r="B1299" s="55" t="s">
        <v>1710</v>
      </c>
      <c r="C1299" s="6">
        <f>SUM(C1300:C1304)</f>
        <v>0</v>
      </c>
    </row>
    <row r="1300" spans="1:3" ht="16.5" customHeight="1">
      <c r="A1300" s="38">
        <v>2240301</v>
      </c>
      <c r="B1300" s="38" t="s">
        <v>712</v>
      </c>
      <c r="C1300" s="6">
        <v>0</v>
      </c>
    </row>
    <row r="1301" spans="1:3" ht="16.5" customHeight="1">
      <c r="A1301" s="38">
        <v>2240302</v>
      </c>
      <c r="B1301" s="38" t="s">
        <v>713</v>
      </c>
      <c r="C1301" s="6">
        <v>0</v>
      </c>
    </row>
    <row r="1302" spans="1:3" ht="16.5" customHeight="1">
      <c r="A1302" s="38">
        <v>2240303</v>
      </c>
      <c r="B1302" s="38" t="s">
        <v>714</v>
      </c>
      <c r="C1302" s="6">
        <v>0</v>
      </c>
    </row>
    <row r="1303" spans="1:3" ht="16.5" customHeight="1">
      <c r="A1303" s="38">
        <v>2240304</v>
      </c>
      <c r="B1303" s="38" t="s">
        <v>1711</v>
      </c>
      <c r="C1303" s="6">
        <v>0</v>
      </c>
    </row>
    <row r="1304" spans="1:3" ht="16.5" customHeight="1">
      <c r="A1304" s="38">
        <v>2240399</v>
      </c>
      <c r="B1304" s="38" t="s">
        <v>1712</v>
      </c>
      <c r="C1304" s="6">
        <v>0</v>
      </c>
    </row>
    <row r="1305" spans="1:3" ht="16.5" customHeight="1">
      <c r="A1305" s="38">
        <v>22404</v>
      </c>
      <c r="B1305" s="55" t="s">
        <v>1713</v>
      </c>
      <c r="C1305" s="6">
        <f>SUM(C1306:C1312)</f>
        <v>2</v>
      </c>
    </row>
    <row r="1306" spans="1:3" ht="16.5" customHeight="1">
      <c r="A1306" s="38">
        <v>2240401</v>
      </c>
      <c r="B1306" s="38" t="s">
        <v>712</v>
      </c>
      <c r="C1306" s="6">
        <v>2</v>
      </c>
    </row>
    <row r="1307" spans="1:3" ht="16.5" customHeight="1">
      <c r="A1307" s="38">
        <v>2240402</v>
      </c>
      <c r="B1307" s="38" t="s">
        <v>713</v>
      </c>
      <c r="C1307" s="6">
        <v>0</v>
      </c>
    </row>
    <row r="1308" spans="1:3" ht="16.5" customHeight="1">
      <c r="A1308" s="38">
        <v>2240403</v>
      </c>
      <c r="B1308" s="38" t="s">
        <v>714</v>
      </c>
      <c r="C1308" s="6">
        <v>0</v>
      </c>
    </row>
    <row r="1309" spans="1:3" ht="16.5" customHeight="1">
      <c r="A1309" s="38">
        <v>2240404</v>
      </c>
      <c r="B1309" s="38" t="s">
        <v>1714</v>
      </c>
      <c r="C1309" s="6">
        <v>0</v>
      </c>
    </row>
    <row r="1310" spans="1:3" ht="16.5" customHeight="1">
      <c r="A1310" s="38">
        <v>2240405</v>
      </c>
      <c r="B1310" s="38" t="s">
        <v>1715</v>
      </c>
      <c r="C1310" s="6">
        <v>0</v>
      </c>
    </row>
    <row r="1311" spans="1:3" ht="16.5" customHeight="1">
      <c r="A1311" s="38">
        <v>2240450</v>
      </c>
      <c r="B1311" s="38" t="s">
        <v>721</v>
      </c>
      <c r="C1311" s="6">
        <v>0</v>
      </c>
    </row>
    <row r="1312" spans="1:3" ht="16.5" customHeight="1">
      <c r="A1312" s="38">
        <v>2240499</v>
      </c>
      <c r="B1312" s="38" t="s">
        <v>1716</v>
      </c>
      <c r="C1312" s="6">
        <v>0</v>
      </c>
    </row>
    <row r="1313" spans="1:3" ht="16.5" customHeight="1">
      <c r="A1313" s="38">
        <v>22405</v>
      </c>
      <c r="B1313" s="55" t="s">
        <v>1717</v>
      </c>
      <c r="C1313" s="6">
        <f>SUM(C1314:C1325)</f>
        <v>0</v>
      </c>
    </row>
    <row r="1314" spans="1:3" ht="16.5" customHeight="1">
      <c r="A1314" s="38">
        <v>2240501</v>
      </c>
      <c r="B1314" s="38" t="s">
        <v>712</v>
      </c>
      <c r="C1314" s="6">
        <v>0</v>
      </c>
    </row>
    <row r="1315" spans="1:3" ht="16.5" customHeight="1">
      <c r="A1315" s="38">
        <v>2240502</v>
      </c>
      <c r="B1315" s="38" t="s">
        <v>713</v>
      </c>
      <c r="C1315" s="6">
        <v>0</v>
      </c>
    </row>
    <row r="1316" spans="1:3" ht="16.5" customHeight="1">
      <c r="A1316" s="38">
        <v>2240503</v>
      </c>
      <c r="B1316" s="38" t="s">
        <v>714</v>
      </c>
      <c r="C1316" s="6">
        <v>0</v>
      </c>
    </row>
    <row r="1317" spans="1:3" ht="16.5" customHeight="1">
      <c r="A1317" s="38">
        <v>2240504</v>
      </c>
      <c r="B1317" s="38" t="s">
        <v>1718</v>
      </c>
      <c r="C1317" s="6">
        <v>0</v>
      </c>
    </row>
    <row r="1318" spans="1:3" ht="16.5" customHeight="1">
      <c r="A1318" s="38">
        <v>2240505</v>
      </c>
      <c r="B1318" s="38" t="s">
        <v>1719</v>
      </c>
      <c r="C1318" s="6">
        <v>0</v>
      </c>
    </row>
    <row r="1319" spans="1:3" ht="16.5" customHeight="1">
      <c r="A1319" s="38">
        <v>2240506</v>
      </c>
      <c r="B1319" s="38" t="s">
        <v>1720</v>
      </c>
      <c r="C1319" s="6">
        <v>0</v>
      </c>
    </row>
    <row r="1320" spans="1:3" ht="16.5" customHeight="1">
      <c r="A1320" s="38">
        <v>2240507</v>
      </c>
      <c r="B1320" s="38" t="s">
        <v>1721</v>
      </c>
      <c r="C1320" s="6">
        <v>0</v>
      </c>
    </row>
    <row r="1321" spans="1:3" ht="16.5" customHeight="1">
      <c r="A1321" s="38">
        <v>2240508</v>
      </c>
      <c r="B1321" s="38" t="s">
        <v>1722</v>
      </c>
      <c r="C1321" s="6">
        <v>0</v>
      </c>
    </row>
    <row r="1322" spans="1:3" ht="16.5" customHeight="1">
      <c r="A1322" s="38">
        <v>2240509</v>
      </c>
      <c r="B1322" s="38" t="s">
        <v>1723</v>
      </c>
      <c r="C1322" s="6">
        <v>0</v>
      </c>
    </row>
    <row r="1323" spans="1:3" ht="16.5" customHeight="1">
      <c r="A1323" s="38">
        <v>2240510</v>
      </c>
      <c r="B1323" s="38" t="s">
        <v>1724</v>
      </c>
      <c r="C1323" s="6">
        <v>0</v>
      </c>
    </row>
    <row r="1324" spans="1:3" ht="16.5" customHeight="1">
      <c r="A1324" s="38">
        <v>2240550</v>
      </c>
      <c r="B1324" s="38" t="s">
        <v>1725</v>
      </c>
      <c r="C1324" s="6">
        <v>0</v>
      </c>
    </row>
    <row r="1325" spans="1:3" ht="16.5" customHeight="1">
      <c r="A1325" s="38">
        <v>2240599</v>
      </c>
      <c r="B1325" s="38" t="s">
        <v>1726</v>
      </c>
      <c r="C1325" s="6">
        <v>0</v>
      </c>
    </row>
    <row r="1326" spans="1:3" ht="16.5" customHeight="1">
      <c r="A1326" s="38">
        <v>22406</v>
      </c>
      <c r="B1326" s="55" t="s">
        <v>1727</v>
      </c>
      <c r="C1326" s="6">
        <f>SUM(C1327:C1329)</f>
        <v>0</v>
      </c>
    </row>
    <row r="1327" spans="1:3" ht="16.5" customHeight="1">
      <c r="A1327" s="38">
        <v>2240601</v>
      </c>
      <c r="B1327" s="38" t="s">
        <v>1728</v>
      </c>
      <c r="C1327" s="6">
        <v>0</v>
      </c>
    </row>
    <row r="1328" spans="1:3" ht="16.5" customHeight="1">
      <c r="A1328" s="38">
        <v>2240602</v>
      </c>
      <c r="B1328" s="38" t="s">
        <v>1729</v>
      </c>
      <c r="C1328" s="6">
        <v>0</v>
      </c>
    </row>
    <row r="1329" spans="1:3" ht="16.5" customHeight="1">
      <c r="A1329" s="38">
        <v>2240699</v>
      </c>
      <c r="B1329" s="38" t="s">
        <v>1730</v>
      </c>
      <c r="C1329" s="6">
        <v>0</v>
      </c>
    </row>
    <row r="1330" spans="1:3" ht="16.5" customHeight="1">
      <c r="A1330" s="38">
        <v>22407</v>
      </c>
      <c r="B1330" s="55" t="s">
        <v>1731</v>
      </c>
      <c r="C1330" s="6">
        <f>SUM(C1331:C1335)</f>
        <v>0</v>
      </c>
    </row>
    <row r="1331" spans="1:3" ht="16.5" customHeight="1">
      <c r="A1331" s="38">
        <v>2240701</v>
      </c>
      <c r="B1331" s="38" t="s">
        <v>1732</v>
      </c>
      <c r="C1331" s="6">
        <v>0</v>
      </c>
    </row>
    <row r="1332" spans="1:3" ht="16.5" customHeight="1">
      <c r="A1332" s="38">
        <v>2240702</v>
      </c>
      <c r="B1332" s="38" t="s">
        <v>1733</v>
      </c>
      <c r="C1332" s="6">
        <v>0</v>
      </c>
    </row>
    <row r="1333" spans="1:3" ht="16.5" customHeight="1">
      <c r="A1333" s="38">
        <v>2240703</v>
      </c>
      <c r="B1333" s="38" t="s">
        <v>1734</v>
      </c>
      <c r="C1333" s="6">
        <v>0</v>
      </c>
    </row>
    <row r="1334" spans="1:3" ht="16.5" customHeight="1">
      <c r="A1334" s="38">
        <v>2240704</v>
      </c>
      <c r="B1334" s="38" t="s">
        <v>1735</v>
      </c>
      <c r="C1334" s="6">
        <v>0</v>
      </c>
    </row>
    <row r="1335" spans="1:3" ht="16.5" customHeight="1">
      <c r="A1335" s="38">
        <v>2240799</v>
      </c>
      <c r="B1335" s="38" t="s">
        <v>1736</v>
      </c>
      <c r="C1335" s="6">
        <v>0</v>
      </c>
    </row>
    <row r="1336" spans="1:3" ht="16.5" customHeight="1">
      <c r="A1336" s="38">
        <v>22499</v>
      </c>
      <c r="B1336" s="55" t="s">
        <v>1737</v>
      </c>
      <c r="C1336" s="6">
        <v>0</v>
      </c>
    </row>
    <row r="1337" spans="1:3" ht="16.5" customHeight="1">
      <c r="A1337" s="38">
        <v>229</v>
      </c>
      <c r="B1337" s="55" t="s">
        <v>1738</v>
      </c>
      <c r="C1337" s="6">
        <f>C1338</f>
        <v>25658</v>
      </c>
    </row>
    <row r="1338" spans="1:3" ht="16.5" customHeight="1">
      <c r="A1338" s="38">
        <v>22999</v>
      </c>
      <c r="B1338" s="55" t="s">
        <v>1739</v>
      </c>
      <c r="C1338" s="6">
        <f>C1339</f>
        <v>25658</v>
      </c>
    </row>
    <row r="1339" spans="1:3" ht="16.5" customHeight="1">
      <c r="A1339" s="38">
        <v>2299901</v>
      </c>
      <c r="B1339" s="38" t="s">
        <v>1740</v>
      </c>
      <c r="C1339" s="6">
        <v>25658</v>
      </c>
    </row>
    <row r="1340" spans="1:3" ht="16.5" customHeight="1">
      <c r="A1340" s="38">
        <v>232</v>
      </c>
      <c r="B1340" s="55" t="s">
        <v>1741</v>
      </c>
      <c r="C1340" s="6">
        <f>SUM(C1341,C1342,C1343)</f>
        <v>1369</v>
      </c>
    </row>
    <row r="1341" spans="1:3" ht="16.5" customHeight="1">
      <c r="A1341" s="38">
        <v>23201</v>
      </c>
      <c r="B1341" s="55" t="s">
        <v>1742</v>
      </c>
      <c r="C1341" s="6">
        <v>0</v>
      </c>
    </row>
    <row r="1342" spans="1:3" ht="16.5" customHeight="1">
      <c r="A1342" s="38">
        <v>23202</v>
      </c>
      <c r="B1342" s="55" t="s">
        <v>1743</v>
      </c>
      <c r="C1342" s="6">
        <v>0</v>
      </c>
    </row>
    <row r="1343" spans="1:3" ht="16.5" customHeight="1">
      <c r="A1343" s="38">
        <v>23203</v>
      </c>
      <c r="B1343" s="55" t="s">
        <v>1744</v>
      </c>
      <c r="C1343" s="6">
        <f>SUM(C1344:C1347)</f>
        <v>1369</v>
      </c>
    </row>
    <row r="1344" spans="1:3" ht="17.25" customHeight="1">
      <c r="A1344" s="38">
        <v>2320301</v>
      </c>
      <c r="B1344" s="38" t="s">
        <v>1745</v>
      </c>
      <c r="C1344" s="6">
        <v>1369</v>
      </c>
    </row>
    <row r="1345" spans="1:3" ht="16.5" customHeight="1">
      <c r="A1345" s="38">
        <v>2320302</v>
      </c>
      <c r="B1345" s="38" t="s">
        <v>1746</v>
      </c>
      <c r="C1345" s="6">
        <v>0</v>
      </c>
    </row>
    <row r="1346" spans="1:3" ht="16.5" customHeight="1">
      <c r="A1346" s="38">
        <v>2320303</v>
      </c>
      <c r="B1346" s="38" t="s">
        <v>1747</v>
      </c>
      <c r="C1346" s="6">
        <v>0</v>
      </c>
    </row>
    <row r="1347" spans="1:3" ht="16.5" customHeight="1">
      <c r="A1347" s="38">
        <v>2320304</v>
      </c>
      <c r="B1347" s="38" t="s">
        <v>1748</v>
      </c>
      <c r="C1347" s="6">
        <v>0</v>
      </c>
    </row>
    <row r="1348" spans="1:3" ht="16.5" customHeight="1">
      <c r="A1348" s="38">
        <v>233</v>
      </c>
      <c r="B1348" s="55" t="s">
        <v>1749</v>
      </c>
      <c r="C1348" s="6">
        <f>C1349+C1350+C1351</f>
        <v>22</v>
      </c>
    </row>
    <row r="1349" spans="1:3" ht="16.5" customHeight="1">
      <c r="A1349" s="38">
        <v>23301</v>
      </c>
      <c r="B1349" s="55" t="s">
        <v>1750</v>
      </c>
      <c r="C1349" s="6">
        <v>0</v>
      </c>
    </row>
    <row r="1350" spans="1:3" ht="16.5" customHeight="1">
      <c r="A1350" s="38">
        <v>23302</v>
      </c>
      <c r="B1350" s="55" t="s">
        <v>1751</v>
      </c>
      <c r="C1350" s="6">
        <v>0</v>
      </c>
    </row>
    <row r="1351" spans="1:3" ht="16.5" customHeight="1">
      <c r="A1351" s="38">
        <v>23303</v>
      </c>
      <c r="B1351" s="55" t="s">
        <v>1752</v>
      </c>
      <c r="C1351" s="6">
        <v>22</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69"/>
  <sheetViews>
    <sheetView showGridLines="0" showZeros="0" workbookViewId="0" topLeftCell="A58">
      <selection activeCell="I27" sqref="I27"/>
    </sheetView>
  </sheetViews>
  <sheetFormatPr defaultColWidth="12.125" defaultRowHeight="15" customHeight="1"/>
  <cols>
    <col min="1" max="1" width="9.50390625" style="0" customWidth="1"/>
    <col min="2" max="2" width="34.75390625" style="0" customWidth="1"/>
    <col min="3" max="4" width="19.625" style="0" customWidth="1"/>
  </cols>
  <sheetData>
    <row r="1" spans="1:4" ht="36.75" customHeight="1">
      <c r="A1" s="1" t="s">
        <v>1753</v>
      </c>
      <c r="B1" s="1"/>
      <c r="C1" s="1"/>
      <c r="D1" s="1"/>
    </row>
    <row r="2" spans="1:4" ht="16.5" customHeight="1">
      <c r="A2" s="53"/>
      <c r="B2" s="53"/>
      <c r="C2" s="54"/>
      <c r="D2" s="54" t="s">
        <v>9</v>
      </c>
    </row>
    <row r="3" spans="1:4" ht="16.5" customHeight="1">
      <c r="A3" s="53"/>
      <c r="B3" s="53"/>
      <c r="C3" s="54"/>
      <c r="D3" s="54" t="s">
        <v>46</v>
      </c>
    </row>
    <row r="4" spans="1:4" ht="21" customHeight="1">
      <c r="A4" s="62" t="s">
        <v>47</v>
      </c>
      <c r="B4" s="63" t="s">
        <v>48</v>
      </c>
      <c r="C4" s="11" t="s">
        <v>709</v>
      </c>
      <c r="D4" s="11" t="s">
        <v>1754</v>
      </c>
    </row>
    <row r="5" spans="1:4" ht="16.5" customHeight="1">
      <c r="A5" s="64"/>
      <c r="B5" s="11" t="s">
        <v>709</v>
      </c>
      <c r="C5" s="14">
        <f>SUM(C6,C11,C22,C30,C37,C41,C44,C48,C51,C57,C60,C65)</f>
        <v>500571</v>
      </c>
      <c r="D5" s="14">
        <f>SUM(D6,D11,D22,D30,D37,D41,D44,D48,D51,D57,D60,D65)</f>
        <v>238310</v>
      </c>
    </row>
    <row r="6" spans="1:4" ht="16.5" customHeight="1">
      <c r="A6" s="33">
        <v>501</v>
      </c>
      <c r="B6" s="13" t="s">
        <v>1755</v>
      </c>
      <c r="C6" s="15">
        <v>47516</v>
      </c>
      <c r="D6" s="14">
        <f>SUM(D7:D10)</f>
        <v>46246</v>
      </c>
    </row>
    <row r="7" spans="1:4" ht="16.5" customHeight="1">
      <c r="A7" s="33">
        <v>50101</v>
      </c>
      <c r="B7" s="16" t="s">
        <v>1756</v>
      </c>
      <c r="C7" s="15">
        <v>16180</v>
      </c>
      <c r="D7" s="15">
        <v>16179</v>
      </c>
    </row>
    <row r="8" spans="1:4" ht="16.5" customHeight="1">
      <c r="A8" s="33">
        <v>50102</v>
      </c>
      <c r="B8" s="16" t="s">
        <v>1757</v>
      </c>
      <c r="C8" s="15">
        <v>15553</v>
      </c>
      <c r="D8" s="15">
        <v>15553</v>
      </c>
    </row>
    <row r="9" spans="1:4" ht="16.5" customHeight="1">
      <c r="A9" s="33">
        <v>50103</v>
      </c>
      <c r="B9" s="16" t="s">
        <v>1758</v>
      </c>
      <c r="C9" s="15">
        <v>2100</v>
      </c>
      <c r="D9" s="15">
        <v>2100</v>
      </c>
    </row>
    <row r="10" spans="1:4" ht="16.5" customHeight="1">
      <c r="A10" s="33">
        <v>50199</v>
      </c>
      <c r="B10" s="16" t="s">
        <v>1759</v>
      </c>
      <c r="C10" s="15">
        <v>13683</v>
      </c>
      <c r="D10" s="15">
        <v>12414</v>
      </c>
    </row>
    <row r="11" spans="1:4" ht="16.5" customHeight="1">
      <c r="A11" s="33">
        <v>502</v>
      </c>
      <c r="B11" s="13" t="s">
        <v>1760</v>
      </c>
      <c r="C11" s="15">
        <v>81479</v>
      </c>
      <c r="D11" s="14">
        <f>SUM(D12:D21)</f>
        <v>27242</v>
      </c>
    </row>
    <row r="12" spans="1:4" ht="16.5" customHeight="1">
      <c r="A12" s="33">
        <v>50201</v>
      </c>
      <c r="B12" s="16" t="s">
        <v>1761</v>
      </c>
      <c r="C12" s="15">
        <v>3808</v>
      </c>
      <c r="D12" s="15">
        <v>3239</v>
      </c>
    </row>
    <row r="13" spans="1:4" ht="16.5" customHeight="1">
      <c r="A13" s="33">
        <v>50202</v>
      </c>
      <c r="B13" s="16" t="s">
        <v>1762</v>
      </c>
      <c r="C13" s="15">
        <v>65</v>
      </c>
      <c r="D13" s="15">
        <v>65</v>
      </c>
    </row>
    <row r="14" spans="1:4" ht="16.5" customHeight="1">
      <c r="A14" s="33">
        <v>50203</v>
      </c>
      <c r="B14" s="16" t="s">
        <v>1763</v>
      </c>
      <c r="C14" s="15">
        <v>76</v>
      </c>
      <c r="D14" s="15">
        <v>70</v>
      </c>
    </row>
    <row r="15" spans="1:4" ht="16.5" customHeight="1">
      <c r="A15" s="33">
        <v>50204</v>
      </c>
      <c r="B15" s="16" t="s">
        <v>1764</v>
      </c>
      <c r="C15" s="15">
        <v>333</v>
      </c>
      <c r="D15" s="15">
        <v>333</v>
      </c>
    </row>
    <row r="16" spans="1:4" ht="16.5" customHeight="1">
      <c r="A16" s="33">
        <v>50205</v>
      </c>
      <c r="B16" s="16" t="s">
        <v>1765</v>
      </c>
      <c r="C16" s="15">
        <v>2889</v>
      </c>
      <c r="D16" s="15">
        <v>2134</v>
      </c>
    </row>
    <row r="17" spans="1:4" ht="16.5" customHeight="1">
      <c r="A17" s="33">
        <v>50206</v>
      </c>
      <c r="B17" s="16" t="s">
        <v>1766</v>
      </c>
      <c r="C17" s="15">
        <v>3</v>
      </c>
      <c r="D17" s="15">
        <v>3</v>
      </c>
    </row>
    <row r="18" spans="1:4" ht="16.5" customHeight="1">
      <c r="A18" s="33">
        <v>50207</v>
      </c>
      <c r="B18" s="16" t="s">
        <v>1767</v>
      </c>
      <c r="C18" s="15">
        <v>0</v>
      </c>
      <c r="D18" s="15">
        <v>0</v>
      </c>
    </row>
    <row r="19" spans="1:4" ht="16.5" customHeight="1">
      <c r="A19" s="33">
        <v>50208</v>
      </c>
      <c r="B19" s="16" t="s">
        <v>1768</v>
      </c>
      <c r="C19" s="15">
        <v>741</v>
      </c>
      <c r="D19" s="15">
        <v>741</v>
      </c>
    </row>
    <row r="20" spans="1:4" ht="16.5" customHeight="1">
      <c r="A20" s="33">
        <v>50209</v>
      </c>
      <c r="B20" s="16" t="s">
        <v>1769</v>
      </c>
      <c r="C20" s="15">
        <v>1018</v>
      </c>
      <c r="D20" s="15">
        <v>69</v>
      </c>
    </row>
    <row r="21" spans="1:4" ht="16.5" customHeight="1">
      <c r="A21" s="33">
        <v>50299</v>
      </c>
      <c r="B21" s="16" t="s">
        <v>1770</v>
      </c>
      <c r="C21" s="15">
        <v>72546</v>
      </c>
      <c r="D21" s="15">
        <v>20588</v>
      </c>
    </row>
    <row r="22" spans="1:4" ht="16.5" customHeight="1">
      <c r="A22" s="33">
        <v>503</v>
      </c>
      <c r="B22" s="13" t="s">
        <v>1771</v>
      </c>
      <c r="C22" s="15">
        <v>81453</v>
      </c>
      <c r="D22" s="14">
        <f>SUM(D23:D29)</f>
        <v>0</v>
      </c>
    </row>
    <row r="23" spans="1:4" ht="16.5" customHeight="1">
      <c r="A23" s="33">
        <v>50301</v>
      </c>
      <c r="B23" s="16" t="s">
        <v>1772</v>
      </c>
      <c r="C23" s="15">
        <v>0</v>
      </c>
      <c r="D23" s="15">
        <v>0</v>
      </c>
    </row>
    <row r="24" spans="1:4" ht="16.5" customHeight="1">
      <c r="A24" s="33">
        <v>50302</v>
      </c>
      <c r="B24" s="16" t="s">
        <v>1773</v>
      </c>
      <c r="C24" s="15">
        <v>0</v>
      </c>
      <c r="D24" s="15">
        <v>0</v>
      </c>
    </row>
    <row r="25" spans="1:4" ht="16.5" customHeight="1">
      <c r="A25" s="33">
        <v>50303</v>
      </c>
      <c r="B25" s="16" t="s">
        <v>1774</v>
      </c>
      <c r="C25" s="15">
        <v>0</v>
      </c>
      <c r="D25" s="15">
        <v>0</v>
      </c>
    </row>
    <row r="26" spans="1:4" ht="16.5" customHeight="1">
      <c r="A26" s="33">
        <v>50305</v>
      </c>
      <c r="B26" s="16" t="s">
        <v>1775</v>
      </c>
      <c r="C26" s="15">
        <v>1000</v>
      </c>
      <c r="D26" s="15">
        <v>0</v>
      </c>
    </row>
    <row r="27" spans="1:4" ht="16.5" customHeight="1">
      <c r="A27" s="33">
        <v>50306</v>
      </c>
      <c r="B27" s="16" t="s">
        <v>1776</v>
      </c>
      <c r="C27" s="15">
        <v>36</v>
      </c>
      <c r="D27" s="15">
        <v>0</v>
      </c>
    </row>
    <row r="28" spans="1:4" ht="16.5" customHeight="1">
      <c r="A28" s="33">
        <v>50307</v>
      </c>
      <c r="B28" s="16" t="s">
        <v>1777</v>
      </c>
      <c r="C28" s="15">
        <v>0</v>
      </c>
      <c r="D28" s="15">
        <v>0</v>
      </c>
    </row>
    <row r="29" spans="1:4" ht="16.5" customHeight="1">
      <c r="A29" s="33">
        <v>50399</v>
      </c>
      <c r="B29" s="16" t="s">
        <v>1778</v>
      </c>
      <c r="C29" s="15">
        <v>80417</v>
      </c>
      <c r="D29" s="15">
        <v>0</v>
      </c>
    </row>
    <row r="30" spans="1:4" ht="16.5" customHeight="1">
      <c r="A30" s="33">
        <v>504</v>
      </c>
      <c r="B30" s="13" t="s">
        <v>1779</v>
      </c>
      <c r="C30" s="15">
        <v>47861</v>
      </c>
      <c r="D30" s="14">
        <f>SUM(D31:D36)</f>
        <v>0</v>
      </c>
    </row>
    <row r="31" spans="1:4" ht="16.5" customHeight="1">
      <c r="A31" s="33">
        <v>50401</v>
      </c>
      <c r="B31" s="16" t="s">
        <v>1772</v>
      </c>
      <c r="C31" s="15">
        <v>0</v>
      </c>
      <c r="D31" s="15">
        <v>0</v>
      </c>
    </row>
    <row r="32" spans="1:4" ht="16.5" customHeight="1">
      <c r="A32" s="33">
        <v>50402</v>
      </c>
      <c r="B32" s="16" t="s">
        <v>1773</v>
      </c>
      <c r="C32" s="15">
        <v>4749</v>
      </c>
      <c r="D32" s="15">
        <v>0</v>
      </c>
    </row>
    <row r="33" spans="1:4" ht="16.5" customHeight="1">
      <c r="A33" s="33">
        <v>50403</v>
      </c>
      <c r="B33" s="16" t="s">
        <v>1774</v>
      </c>
      <c r="C33" s="15">
        <v>0</v>
      </c>
      <c r="D33" s="15">
        <v>0</v>
      </c>
    </row>
    <row r="34" spans="1:4" ht="16.5" customHeight="1">
      <c r="A34" s="33">
        <v>50404</v>
      </c>
      <c r="B34" s="16" t="s">
        <v>1776</v>
      </c>
      <c r="C34" s="15">
        <v>0</v>
      </c>
      <c r="D34" s="15">
        <v>0</v>
      </c>
    </row>
    <row r="35" spans="1:4" ht="16.5" customHeight="1">
      <c r="A35" s="33">
        <v>50405</v>
      </c>
      <c r="B35" s="16" t="s">
        <v>1777</v>
      </c>
      <c r="C35" s="15">
        <v>38</v>
      </c>
      <c r="D35" s="15">
        <v>0</v>
      </c>
    </row>
    <row r="36" spans="1:4" ht="16.5" customHeight="1">
      <c r="A36" s="33">
        <v>50499</v>
      </c>
      <c r="B36" s="16" t="s">
        <v>1778</v>
      </c>
      <c r="C36" s="15">
        <v>43074</v>
      </c>
      <c r="D36" s="15">
        <v>0</v>
      </c>
    </row>
    <row r="37" spans="1:4" ht="16.5" customHeight="1">
      <c r="A37" s="33">
        <v>505</v>
      </c>
      <c r="B37" s="13" t="s">
        <v>1780</v>
      </c>
      <c r="C37" s="15">
        <v>174542</v>
      </c>
      <c r="D37" s="14">
        <f>SUM(D38:D40)</f>
        <v>151111</v>
      </c>
    </row>
    <row r="38" spans="1:4" ht="16.5" customHeight="1">
      <c r="A38" s="33">
        <v>50501</v>
      </c>
      <c r="B38" s="16" t="s">
        <v>1781</v>
      </c>
      <c r="C38" s="15">
        <v>95991</v>
      </c>
      <c r="D38" s="15">
        <v>95591</v>
      </c>
    </row>
    <row r="39" spans="1:4" ht="16.5" customHeight="1">
      <c r="A39" s="33">
        <v>50502</v>
      </c>
      <c r="B39" s="16" t="s">
        <v>1782</v>
      </c>
      <c r="C39" s="15">
        <v>78551</v>
      </c>
      <c r="D39" s="15">
        <v>55520</v>
      </c>
    </row>
    <row r="40" spans="1:4" ht="16.5" customHeight="1">
      <c r="A40" s="33">
        <v>50599</v>
      </c>
      <c r="B40" s="16" t="s">
        <v>1783</v>
      </c>
      <c r="C40" s="15">
        <v>0</v>
      </c>
      <c r="D40" s="15">
        <v>0</v>
      </c>
    </row>
    <row r="41" spans="1:4" ht="16.5" customHeight="1">
      <c r="A41" s="33">
        <v>506</v>
      </c>
      <c r="B41" s="13" t="s">
        <v>1784</v>
      </c>
      <c r="C41" s="15">
        <v>3759</v>
      </c>
      <c r="D41" s="14">
        <f>SUM(D42:D43)</f>
        <v>0</v>
      </c>
    </row>
    <row r="42" spans="1:4" ht="16.5" customHeight="1">
      <c r="A42" s="33">
        <v>50601</v>
      </c>
      <c r="B42" s="16" t="s">
        <v>1785</v>
      </c>
      <c r="C42" s="15">
        <v>3759</v>
      </c>
      <c r="D42" s="15">
        <v>0</v>
      </c>
    </row>
    <row r="43" spans="1:4" ht="16.5" customHeight="1">
      <c r="A43" s="33">
        <v>50602</v>
      </c>
      <c r="B43" s="16" t="s">
        <v>1786</v>
      </c>
      <c r="C43" s="15">
        <v>0</v>
      </c>
      <c r="D43" s="15">
        <v>0</v>
      </c>
    </row>
    <row r="44" spans="1:4" ht="16.5" customHeight="1">
      <c r="A44" s="33">
        <v>507</v>
      </c>
      <c r="B44" s="13" t="s">
        <v>1787</v>
      </c>
      <c r="C44" s="15">
        <v>11324</v>
      </c>
      <c r="D44" s="14">
        <f>SUM(D45:D47)</f>
        <v>0</v>
      </c>
    </row>
    <row r="45" spans="1:4" ht="16.5" customHeight="1">
      <c r="A45" s="33">
        <v>50701</v>
      </c>
      <c r="B45" s="16" t="s">
        <v>1788</v>
      </c>
      <c r="C45" s="15">
        <v>9495</v>
      </c>
      <c r="D45" s="15">
        <v>0</v>
      </c>
    </row>
    <row r="46" spans="1:4" ht="16.5" customHeight="1">
      <c r="A46" s="33">
        <v>50702</v>
      </c>
      <c r="B46" s="16" t="s">
        <v>1789</v>
      </c>
      <c r="C46" s="15">
        <v>0</v>
      </c>
      <c r="D46" s="15">
        <v>0</v>
      </c>
    </row>
    <row r="47" spans="1:4" ht="16.5" customHeight="1">
      <c r="A47" s="33">
        <v>50799</v>
      </c>
      <c r="B47" s="16" t="s">
        <v>1790</v>
      </c>
      <c r="C47" s="15">
        <v>1829</v>
      </c>
      <c r="D47" s="15">
        <v>0</v>
      </c>
    </row>
    <row r="48" spans="1:4" ht="16.5" customHeight="1">
      <c r="A48" s="33">
        <v>508</v>
      </c>
      <c r="B48" s="13" t="s">
        <v>1791</v>
      </c>
      <c r="C48" s="15">
        <v>1000</v>
      </c>
      <c r="D48" s="14">
        <f>SUM(D49:D50)</f>
        <v>0</v>
      </c>
    </row>
    <row r="49" spans="1:4" ht="16.5" customHeight="1">
      <c r="A49" s="33">
        <v>50801</v>
      </c>
      <c r="B49" s="16" t="s">
        <v>1792</v>
      </c>
      <c r="C49" s="15">
        <v>1000</v>
      </c>
      <c r="D49" s="15">
        <v>0</v>
      </c>
    </row>
    <row r="50" spans="1:4" ht="16.5" customHeight="1">
      <c r="A50" s="33">
        <v>50802</v>
      </c>
      <c r="B50" s="16" t="s">
        <v>1793</v>
      </c>
      <c r="C50" s="15">
        <v>0</v>
      </c>
      <c r="D50" s="15">
        <v>0</v>
      </c>
    </row>
    <row r="51" spans="1:4" ht="16.5" customHeight="1">
      <c r="A51" s="33">
        <v>509</v>
      </c>
      <c r="B51" s="13" t="s">
        <v>1794</v>
      </c>
      <c r="C51" s="15">
        <v>16210</v>
      </c>
      <c r="D51" s="14">
        <f>SUM(D52:D56)</f>
        <v>13711</v>
      </c>
    </row>
    <row r="52" spans="1:4" ht="16.5" customHeight="1">
      <c r="A52" s="33">
        <v>50901</v>
      </c>
      <c r="B52" s="16" t="s">
        <v>1795</v>
      </c>
      <c r="C52" s="15">
        <v>6081</v>
      </c>
      <c r="D52" s="15">
        <v>4508</v>
      </c>
    </row>
    <row r="53" spans="1:4" ht="16.5" customHeight="1">
      <c r="A53" s="33">
        <v>50902</v>
      </c>
      <c r="B53" s="16" t="s">
        <v>1796</v>
      </c>
      <c r="C53" s="15">
        <v>4</v>
      </c>
      <c r="D53" s="15">
        <v>4</v>
      </c>
    </row>
    <row r="54" spans="1:4" ht="16.5" customHeight="1">
      <c r="A54" s="33">
        <v>50903</v>
      </c>
      <c r="B54" s="16" t="s">
        <v>1797</v>
      </c>
      <c r="C54" s="15">
        <v>0</v>
      </c>
      <c r="D54" s="15">
        <v>0</v>
      </c>
    </row>
    <row r="55" spans="1:4" ht="16.5" customHeight="1">
      <c r="A55" s="33">
        <v>50905</v>
      </c>
      <c r="B55" s="16" t="s">
        <v>1798</v>
      </c>
      <c r="C55" s="15">
        <v>676</v>
      </c>
      <c r="D55" s="15">
        <v>676</v>
      </c>
    </row>
    <row r="56" spans="1:4" ht="16.5" customHeight="1">
      <c r="A56" s="33">
        <v>50999</v>
      </c>
      <c r="B56" s="16" t="s">
        <v>1799</v>
      </c>
      <c r="C56" s="15">
        <v>9449</v>
      </c>
      <c r="D56" s="15">
        <v>8523</v>
      </c>
    </row>
    <row r="57" spans="1:4" ht="16.5" customHeight="1">
      <c r="A57" s="33">
        <v>510</v>
      </c>
      <c r="B57" s="13" t="s">
        <v>1800</v>
      </c>
      <c r="C57" s="15">
        <v>6490</v>
      </c>
      <c r="D57" s="14">
        <f>SUM(D58:D59)</f>
        <v>0</v>
      </c>
    </row>
    <row r="58" spans="1:4" ht="16.5" customHeight="1">
      <c r="A58" s="33">
        <v>51002</v>
      </c>
      <c r="B58" s="16" t="s">
        <v>1801</v>
      </c>
      <c r="C58" s="15">
        <v>6490</v>
      </c>
      <c r="D58" s="15">
        <v>0</v>
      </c>
    </row>
    <row r="59" spans="1:4" ht="16.5" customHeight="1">
      <c r="A59" s="33">
        <v>51003</v>
      </c>
      <c r="B59" s="16" t="s">
        <v>1108</v>
      </c>
      <c r="C59" s="15">
        <v>0</v>
      </c>
      <c r="D59" s="15">
        <v>0</v>
      </c>
    </row>
    <row r="60" spans="1:4" ht="16.5" customHeight="1">
      <c r="A60" s="33">
        <v>511</v>
      </c>
      <c r="B60" s="13" t="s">
        <v>1802</v>
      </c>
      <c r="C60" s="15">
        <v>1391</v>
      </c>
      <c r="D60" s="14">
        <f>SUM(D61:D64)</f>
        <v>0</v>
      </c>
    </row>
    <row r="61" spans="1:4" ht="16.5" customHeight="1">
      <c r="A61" s="33">
        <v>51101</v>
      </c>
      <c r="B61" s="16" t="s">
        <v>1803</v>
      </c>
      <c r="C61" s="15">
        <v>1369</v>
      </c>
      <c r="D61" s="15">
        <v>0</v>
      </c>
    </row>
    <row r="62" spans="1:4" ht="16.5" customHeight="1">
      <c r="A62" s="33">
        <v>51102</v>
      </c>
      <c r="B62" s="16" t="s">
        <v>1804</v>
      </c>
      <c r="C62" s="15">
        <v>0</v>
      </c>
      <c r="D62" s="15">
        <v>0</v>
      </c>
    </row>
    <row r="63" spans="1:4" ht="16.5" customHeight="1">
      <c r="A63" s="33">
        <v>51103</v>
      </c>
      <c r="B63" s="16" t="s">
        <v>1805</v>
      </c>
      <c r="C63" s="15">
        <v>22</v>
      </c>
      <c r="D63" s="15">
        <v>0</v>
      </c>
    </row>
    <row r="64" spans="1:4" ht="16.5" customHeight="1">
      <c r="A64" s="33">
        <v>51104</v>
      </c>
      <c r="B64" s="16" t="s">
        <v>1806</v>
      </c>
      <c r="C64" s="15">
        <v>0</v>
      </c>
      <c r="D64" s="15">
        <v>0</v>
      </c>
    </row>
    <row r="65" spans="1:4" ht="16.5" customHeight="1">
      <c r="A65" s="33">
        <v>599</v>
      </c>
      <c r="B65" s="13" t="s">
        <v>1807</v>
      </c>
      <c r="C65" s="15">
        <v>27546</v>
      </c>
      <c r="D65" s="14">
        <f>SUM(D66:D69)</f>
        <v>0</v>
      </c>
    </row>
    <row r="66" spans="1:4" ht="16.5" customHeight="1">
      <c r="A66" s="33">
        <v>59906</v>
      </c>
      <c r="B66" s="16" t="s">
        <v>1808</v>
      </c>
      <c r="C66" s="15">
        <v>0</v>
      </c>
      <c r="D66" s="15">
        <v>0</v>
      </c>
    </row>
    <row r="67" spans="1:4" ht="16.5" customHeight="1">
      <c r="A67" s="33">
        <v>59907</v>
      </c>
      <c r="B67" s="16" t="s">
        <v>1809</v>
      </c>
      <c r="C67" s="15">
        <v>0</v>
      </c>
      <c r="D67" s="15">
        <v>0</v>
      </c>
    </row>
    <row r="68" spans="1:4" ht="16.5" customHeight="1">
      <c r="A68" s="33">
        <v>59908</v>
      </c>
      <c r="B68" s="16" t="s">
        <v>1810</v>
      </c>
      <c r="C68" s="15">
        <v>409</v>
      </c>
      <c r="D68" s="15">
        <v>0</v>
      </c>
    </row>
    <row r="69" spans="1:4" ht="16.5" customHeight="1">
      <c r="A69" s="33">
        <v>59999</v>
      </c>
      <c r="B69" s="16" t="s">
        <v>1593</v>
      </c>
      <c r="C69" s="15">
        <v>27137</v>
      </c>
      <c r="D69" s="15">
        <v>0</v>
      </c>
    </row>
  </sheetData>
  <sheetProtection/>
  <mergeCells count="1">
    <mergeCell ref="A1:D1"/>
  </mergeCells>
  <printOptions gridLines="1"/>
  <pageMargins left="0.75" right="0.75" top="1" bottom="1" header="0" footer="0"/>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D109"/>
  <sheetViews>
    <sheetView showGridLines="0" showZeros="0" workbookViewId="0" topLeftCell="B106">
      <selection activeCell="C16" sqref="C16"/>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 t="s">
        <v>1811</v>
      </c>
      <c r="B1" s="1"/>
      <c r="C1" s="1"/>
      <c r="D1" s="1"/>
    </row>
    <row r="2" spans="1:4" ht="16.5" customHeight="1">
      <c r="A2" s="2" t="s">
        <v>1812</v>
      </c>
      <c r="B2" s="2"/>
      <c r="C2" s="2"/>
      <c r="D2" s="2"/>
    </row>
    <row r="3" spans="1:4" ht="16.5" customHeight="1">
      <c r="A3" s="2" t="s">
        <v>708</v>
      </c>
      <c r="B3" s="2"/>
      <c r="C3" s="2"/>
      <c r="D3" s="2"/>
    </row>
    <row r="4" spans="1:4" ht="16.5" customHeight="1">
      <c r="A4" s="11" t="s">
        <v>1813</v>
      </c>
      <c r="B4" s="11" t="s">
        <v>1814</v>
      </c>
      <c r="C4" s="11" t="s">
        <v>1813</v>
      </c>
      <c r="D4" s="11" t="s">
        <v>1814</v>
      </c>
    </row>
    <row r="5" spans="1:4" ht="16.5" customHeight="1">
      <c r="A5" s="13" t="s">
        <v>50</v>
      </c>
      <c r="B5" s="14">
        <f>'一般公共预算收入表（公开01表）'!C5</f>
        <v>431051</v>
      </c>
      <c r="C5" s="13" t="s">
        <v>709</v>
      </c>
      <c r="D5" s="14">
        <f>'一般公共预算支出表（公开02表）'!C5</f>
        <v>500320</v>
      </c>
    </row>
    <row r="6" spans="1:4" ht="16.5" customHeight="1">
      <c r="A6" s="13" t="s">
        <v>1815</v>
      </c>
      <c r="B6" s="14">
        <f>SUM(B7,B14,B50)</f>
        <v>99898</v>
      </c>
      <c r="C6" s="13" t="s">
        <v>1816</v>
      </c>
      <c r="D6" s="14">
        <f>SUM(D7,D14,D50)</f>
        <v>0</v>
      </c>
    </row>
    <row r="7" spans="1:4" ht="16.5" customHeight="1">
      <c r="A7" s="13" t="s">
        <v>1817</v>
      </c>
      <c r="B7" s="14">
        <f>SUM(B8:B13)</f>
        <v>5817</v>
      </c>
      <c r="C7" s="13" t="s">
        <v>1818</v>
      </c>
      <c r="D7" s="14">
        <f>SUM(D8:D13)</f>
        <v>0</v>
      </c>
    </row>
    <row r="8" spans="1:4" ht="16.5" customHeight="1">
      <c r="A8" s="16" t="s">
        <v>1819</v>
      </c>
      <c r="B8" s="15">
        <v>1994</v>
      </c>
      <c r="C8" s="16" t="s">
        <v>1820</v>
      </c>
      <c r="D8" s="15">
        <v>0</v>
      </c>
    </row>
    <row r="9" spans="1:4" ht="16.5" customHeight="1">
      <c r="A9" s="16" t="s">
        <v>1821</v>
      </c>
      <c r="B9" s="15">
        <v>0</v>
      </c>
      <c r="C9" s="16" t="s">
        <v>1822</v>
      </c>
      <c r="D9" s="15">
        <v>0</v>
      </c>
    </row>
    <row r="10" spans="1:4" ht="16.5" customHeight="1">
      <c r="A10" s="16" t="s">
        <v>1823</v>
      </c>
      <c r="B10" s="15">
        <v>1274</v>
      </c>
      <c r="C10" s="16" t="s">
        <v>1824</v>
      </c>
      <c r="D10" s="15">
        <v>0</v>
      </c>
    </row>
    <row r="11" spans="1:4" ht="16.5" customHeight="1">
      <c r="A11" s="16" t="s">
        <v>1825</v>
      </c>
      <c r="B11" s="15">
        <v>2549</v>
      </c>
      <c r="C11" s="16" t="s">
        <v>1826</v>
      </c>
      <c r="D11" s="15">
        <v>0</v>
      </c>
    </row>
    <row r="12" spans="1:4" ht="16.5" customHeight="1">
      <c r="A12" s="16" t="s">
        <v>1827</v>
      </c>
      <c r="B12" s="15">
        <v>0</v>
      </c>
      <c r="C12" s="16" t="s">
        <v>1828</v>
      </c>
      <c r="D12" s="15">
        <v>0</v>
      </c>
    </row>
    <row r="13" spans="1:4" ht="16.5" customHeight="1">
      <c r="A13" s="16" t="s">
        <v>1829</v>
      </c>
      <c r="B13" s="15">
        <v>0</v>
      </c>
      <c r="C13" s="16" t="s">
        <v>1830</v>
      </c>
      <c r="D13" s="15">
        <v>0</v>
      </c>
    </row>
    <row r="14" spans="1:4" ht="16.5" customHeight="1">
      <c r="A14" s="13" t="s">
        <v>1831</v>
      </c>
      <c r="B14" s="14">
        <f>SUM(B15:B49)</f>
        <v>63796</v>
      </c>
      <c r="C14" s="13" t="s">
        <v>1832</v>
      </c>
      <c r="D14" s="14">
        <f>SUM(D15:D49)</f>
        <v>0</v>
      </c>
    </row>
    <row r="15" spans="1:4" ht="16.5" customHeight="1">
      <c r="A15" s="16" t="s">
        <v>1833</v>
      </c>
      <c r="B15" s="15">
        <v>4770</v>
      </c>
      <c r="C15" s="16" t="s">
        <v>1834</v>
      </c>
      <c r="D15" s="15">
        <v>0</v>
      </c>
    </row>
    <row r="16" spans="1:4" ht="16.5" customHeight="1">
      <c r="A16" s="16" t="s">
        <v>1835</v>
      </c>
      <c r="B16" s="15">
        <v>5529</v>
      </c>
      <c r="C16" s="16" t="s">
        <v>1836</v>
      </c>
      <c r="D16" s="15">
        <v>0</v>
      </c>
    </row>
    <row r="17" spans="1:4" ht="16.5" customHeight="1">
      <c r="A17" s="16" t="s">
        <v>1837</v>
      </c>
      <c r="B17" s="15">
        <v>271</v>
      </c>
      <c r="C17" s="16" t="s">
        <v>1838</v>
      </c>
      <c r="D17" s="15">
        <v>0</v>
      </c>
    </row>
    <row r="18" spans="1:4" ht="16.5" customHeight="1">
      <c r="A18" s="16" t="s">
        <v>1839</v>
      </c>
      <c r="B18" s="15">
        <v>8100</v>
      </c>
      <c r="C18" s="16" t="s">
        <v>1840</v>
      </c>
      <c r="D18" s="15">
        <v>0</v>
      </c>
    </row>
    <row r="19" spans="1:4" ht="16.5" customHeight="1">
      <c r="A19" s="16" t="s">
        <v>1841</v>
      </c>
      <c r="B19" s="15">
        <v>0</v>
      </c>
      <c r="C19" s="16" t="s">
        <v>1842</v>
      </c>
      <c r="D19" s="15">
        <v>0</v>
      </c>
    </row>
    <row r="20" spans="1:4" ht="16.5" customHeight="1">
      <c r="A20" s="16" t="s">
        <v>1843</v>
      </c>
      <c r="B20" s="15">
        <v>1722</v>
      </c>
      <c r="C20" s="16" t="s">
        <v>1844</v>
      </c>
      <c r="D20" s="15">
        <v>0</v>
      </c>
    </row>
    <row r="21" spans="1:4" ht="16.5" customHeight="1">
      <c r="A21" s="16" t="s">
        <v>1845</v>
      </c>
      <c r="B21" s="15">
        <v>0</v>
      </c>
      <c r="C21" s="16" t="s">
        <v>1846</v>
      </c>
      <c r="D21" s="15">
        <v>0</v>
      </c>
    </row>
    <row r="22" spans="1:4" ht="16.5" customHeight="1">
      <c r="A22" s="16" t="s">
        <v>1847</v>
      </c>
      <c r="B22" s="15">
        <v>0</v>
      </c>
      <c r="C22" s="16" t="s">
        <v>1848</v>
      </c>
      <c r="D22" s="15">
        <v>0</v>
      </c>
    </row>
    <row r="23" spans="1:4" ht="16.5" customHeight="1">
      <c r="A23" s="16" t="s">
        <v>1849</v>
      </c>
      <c r="B23" s="15">
        <v>10203</v>
      </c>
      <c r="C23" s="16" t="s">
        <v>1850</v>
      </c>
      <c r="D23" s="15">
        <v>0</v>
      </c>
    </row>
    <row r="24" spans="1:4" ht="16.5" customHeight="1">
      <c r="A24" s="16" t="s">
        <v>1851</v>
      </c>
      <c r="B24" s="15">
        <v>0</v>
      </c>
      <c r="C24" s="16" t="s">
        <v>1852</v>
      </c>
      <c r="D24" s="15">
        <v>0</v>
      </c>
    </row>
    <row r="25" spans="1:4" ht="16.5" customHeight="1">
      <c r="A25" s="16" t="s">
        <v>1853</v>
      </c>
      <c r="B25" s="15">
        <v>3906</v>
      </c>
      <c r="C25" s="16" t="s">
        <v>1854</v>
      </c>
      <c r="D25" s="15">
        <v>0</v>
      </c>
    </row>
    <row r="26" spans="1:4" ht="16.5" customHeight="1">
      <c r="A26" s="16" t="s">
        <v>1855</v>
      </c>
      <c r="B26" s="15">
        <v>0</v>
      </c>
      <c r="C26" s="16" t="s">
        <v>1856</v>
      </c>
      <c r="D26" s="15">
        <v>0</v>
      </c>
    </row>
    <row r="27" spans="1:4" ht="16.5" customHeight="1">
      <c r="A27" s="16" t="s">
        <v>1857</v>
      </c>
      <c r="B27" s="15">
        <v>667</v>
      </c>
      <c r="C27" s="16" t="s">
        <v>1858</v>
      </c>
      <c r="D27" s="15">
        <v>0</v>
      </c>
    </row>
    <row r="28" spans="1:4" ht="16.5" customHeight="1">
      <c r="A28" s="16" t="s">
        <v>1859</v>
      </c>
      <c r="B28" s="15">
        <v>513</v>
      </c>
      <c r="C28" s="16" t="s">
        <v>1860</v>
      </c>
      <c r="D28" s="15">
        <v>0</v>
      </c>
    </row>
    <row r="29" spans="1:4" ht="16.5" customHeight="1">
      <c r="A29" s="16" t="s">
        <v>1861</v>
      </c>
      <c r="B29" s="15">
        <v>0</v>
      </c>
      <c r="C29" s="16" t="s">
        <v>1862</v>
      </c>
      <c r="D29" s="15">
        <v>0</v>
      </c>
    </row>
    <row r="30" spans="1:4" ht="16.5" customHeight="1">
      <c r="A30" s="16" t="s">
        <v>1863</v>
      </c>
      <c r="B30" s="15">
        <v>0</v>
      </c>
      <c r="C30" s="16" t="s">
        <v>1864</v>
      </c>
      <c r="D30" s="15">
        <v>0</v>
      </c>
    </row>
    <row r="31" spans="1:4" ht="16.5" customHeight="1">
      <c r="A31" s="16" t="s">
        <v>1865</v>
      </c>
      <c r="B31" s="15">
        <v>2117</v>
      </c>
      <c r="C31" s="16" t="s">
        <v>1866</v>
      </c>
      <c r="D31" s="15">
        <v>0</v>
      </c>
    </row>
    <row r="32" spans="1:4" ht="16.5" customHeight="1">
      <c r="A32" s="16" t="s">
        <v>1867</v>
      </c>
      <c r="B32" s="15">
        <v>6024</v>
      </c>
      <c r="C32" s="16" t="s">
        <v>1868</v>
      </c>
      <c r="D32" s="15">
        <v>0</v>
      </c>
    </row>
    <row r="33" spans="1:4" ht="16.5" customHeight="1">
      <c r="A33" s="16" t="s">
        <v>1869</v>
      </c>
      <c r="B33" s="15">
        <v>3</v>
      </c>
      <c r="C33" s="16" t="s">
        <v>1870</v>
      </c>
      <c r="D33" s="15">
        <v>0</v>
      </c>
    </row>
    <row r="34" spans="1:4" ht="16.5" customHeight="1">
      <c r="A34" s="16" t="s">
        <v>1871</v>
      </c>
      <c r="B34" s="15">
        <v>301</v>
      </c>
      <c r="C34" s="16" t="s">
        <v>1872</v>
      </c>
      <c r="D34" s="15">
        <v>0</v>
      </c>
    </row>
    <row r="35" spans="1:4" ht="16.5" customHeight="1">
      <c r="A35" s="16" t="s">
        <v>1873</v>
      </c>
      <c r="B35" s="15">
        <v>4346</v>
      </c>
      <c r="C35" s="16" t="s">
        <v>1874</v>
      </c>
      <c r="D35" s="15">
        <v>0</v>
      </c>
    </row>
    <row r="36" spans="1:4" ht="16.5" customHeight="1">
      <c r="A36" s="16" t="s">
        <v>1875</v>
      </c>
      <c r="B36" s="15">
        <v>4532</v>
      </c>
      <c r="C36" s="16" t="s">
        <v>1876</v>
      </c>
      <c r="D36" s="15">
        <v>0</v>
      </c>
    </row>
    <row r="37" spans="1:4" ht="16.5" customHeight="1">
      <c r="A37" s="16" t="s">
        <v>1877</v>
      </c>
      <c r="B37" s="15">
        <v>0</v>
      </c>
      <c r="C37" s="16" t="s">
        <v>1878</v>
      </c>
      <c r="D37" s="15">
        <v>0</v>
      </c>
    </row>
    <row r="38" spans="1:4" ht="16.5" customHeight="1">
      <c r="A38" s="16" t="s">
        <v>1879</v>
      </c>
      <c r="B38" s="15">
        <v>0</v>
      </c>
      <c r="C38" s="16" t="s">
        <v>1880</v>
      </c>
      <c r="D38" s="15">
        <v>0</v>
      </c>
    </row>
    <row r="39" spans="1:4" ht="16.5" customHeight="1">
      <c r="A39" s="16" t="s">
        <v>1881</v>
      </c>
      <c r="B39" s="15">
        <v>7324</v>
      </c>
      <c r="C39" s="16" t="s">
        <v>1882</v>
      </c>
      <c r="D39" s="15">
        <v>0</v>
      </c>
    </row>
    <row r="40" spans="1:4" ht="16.5" customHeight="1">
      <c r="A40" s="16" t="s">
        <v>1883</v>
      </c>
      <c r="B40" s="15">
        <v>0</v>
      </c>
      <c r="C40" s="16" t="s">
        <v>1884</v>
      </c>
      <c r="D40" s="15">
        <v>0</v>
      </c>
    </row>
    <row r="41" spans="1:4" ht="16.5" customHeight="1">
      <c r="A41" s="16" t="s">
        <v>1885</v>
      </c>
      <c r="B41" s="15">
        <v>0</v>
      </c>
      <c r="C41" s="16" t="s">
        <v>1886</v>
      </c>
      <c r="D41" s="15">
        <v>0</v>
      </c>
    </row>
    <row r="42" spans="1:4" ht="16.5" customHeight="1">
      <c r="A42" s="16" t="s">
        <v>1887</v>
      </c>
      <c r="B42" s="15">
        <v>0</v>
      </c>
      <c r="C42" s="16" t="s">
        <v>1888</v>
      </c>
      <c r="D42" s="15">
        <v>0</v>
      </c>
    </row>
    <row r="43" spans="1:4" ht="16.5" customHeight="1">
      <c r="A43" s="16" t="s">
        <v>1889</v>
      </c>
      <c r="B43" s="15">
        <v>0</v>
      </c>
      <c r="C43" s="16" t="s">
        <v>1890</v>
      </c>
      <c r="D43" s="15">
        <v>0</v>
      </c>
    </row>
    <row r="44" spans="1:4" ht="16.5" customHeight="1">
      <c r="A44" s="16" t="s">
        <v>1891</v>
      </c>
      <c r="B44" s="15">
        <v>0</v>
      </c>
      <c r="C44" s="16" t="s">
        <v>1892</v>
      </c>
      <c r="D44" s="15">
        <v>0</v>
      </c>
    </row>
    <row r="45" spans="1:4" ht="16.5" customHeight="1">
      <c r="A45" s="16" t="s">
        <v>1893</v>
      </c>
      <c r="B45" s="15">
        <v>1385</v>
      </c>
      <c r="C45" s="16" t="s">
        <v>1894</v>
      </c>
      <c r="D45" s="15">
        <v>0</v>
      </c>
    </row>
    <row r="46" spans="1:4" ht="16.5" customHeight="1">
      <c r="A46" s="16" t="s">
        <v>1895</v>
      </c>
      <c r="B46" s="15">
        <v>0</v>
      </c>
      <c r="C46" s="16" t="s">
        <v>1896</v>
      </c>
      <c r="D46" s="15">
        <v>0</v>
      </c>
    </row>
    <row r="47" spans="1:4" ht="16.5" customHeight="1">
      <c r="A47" s="16" t="s">
        <v>1897</v>
      </c>
      <c r="B47" s="15">
        <v>732</v>
      </c>
      <c r="C47" s="16" t="s">
        <v>1898</v>
      </c>
      <c r="D47" s="15">
        <v>0</v>
      </c>
    </row>
    <row r="48" spans="1:4" ht="16.5" customHeight="1">
      <c r="A48" s="16" t="s">
        <v>1899</v>
      </c>
      <c r="B48" s="15">
        <v>0</v>
      </c>
      <c r="C48" s="16" t="s">
        <v>1900</v>
      </c>
      <c r="D48" s="15">
        <v>0</v>
      </c>
    </row>
    <row r="49" spans="1:4" ht="16.5" customHeight="1">
      <c r="A49" s="16" t="s">
        <v>1901</v>
      </c>
      <c r="B49" s="15">
        <v>1351</v>
      </c>
      <c r="C49" s="16" t="s">
        <v>1902</v>
      </c>
      <c r="D49" s="15">
        <v>0</v>
      </c>
    </row>
    <row r="50" spans="1:4" ht="16.5" customHeight="1">
      <c r="A50" s="13" t="s">
        <v>1903</v>
      </c>
      <c r="B50" s="14">
        <f>SUM(B51:B71)</f>
        <v>30285</v>
      </c>
      <c r="C50" s="13" t="s">
        <v>1904</v>
      </c>
      <c r="D50" s="14">
        <f>SUM(D51:D71)</f>
        <v>0</v>
      </c>
    </row>
    <row r="51" spans="1:4" ht="16.5" customHeight="1">
      <c r="A51" s="16" t="s">
        <v>1905</v>
      </c>
      <c r="B51" s="15">
        <v>181</v>
      </c>
      <c r="C51" s="16" t="s">
        <v>1905</v>
      </c>
      <c r="D51" s="15">
        <v>0</v>
      </c>
    </row>
    <row r="52" spans="1:4" ht="16.5" customHeight="1">
      <c r="A52" s="16" t="s">
        <v>1906</v>
      </c>
      <c r="B52" s="15">
        <v>0</v>
      </c>
      <c r="C52" s="16" t="s">
        <v>1906</v>
      </c>
      <c r="D52" s="15">
        <v>0</v>
      </c>
    </row>
    <row r="53" spans="1:4" ht="16.5" customHeight="1">
      <c r="A53" s="16" t="s">
        <v>1907</v>
      </c>
      <c r="B53" s="15">
        <v>0</v>
      </c>
      <c r="C53" s="16" t="s">
        <v>1907</v>
      </c>
      <c r="D53" s="15">
        <v>0</v>
      </c>
    </row>
    <row r="54" spans="1:4" ht="16.5" customHeight="1">
      <c r="A54" s="16" t="s">
        <v>1908</v>
      </c>
      <c r="B54" s="15">
        <v>28</v>
      </c>
      <c r="C54" s="16" t="s">
        <v>1908</v>
      </c>
      <c r="D54" s="15">
        <v>0</v>
      </c>
    </row>
    <row r="55" spans="1:4" ht="16.5" customHeight="1">
      <c r="A55" s="16" t="s">
        <v>1909</v>
      </c>
      <c r="B55" s="15">
        <v>1372</v>
      </c>
      <c r="C55" s="16" t="s">
        <v>1909</v>
      </c>
      <c r="D55" s="15">
        <v>0</v>
      </c>
    </row>
    <row r="56" spans="1:4" ht="16.5" customHeight="1">
      <c r="A56" s="16" t="s">
        <v>1910</v>
      </c>
      <c r="B56" s="15">
        <v>12</v>
      </c>
      <c r="C56" s="16" t="s">
        <v>1910</v>
      </c>
      <c r="D56" s="15">
        <v>0</v>
      </c>
    </row>
    <row r="57" spans="1:4" ht="16.5" customHeight="1">
      <c r="A57" s="16" t="s">
        <v>1911</v>
      </c>
      <c r="B57" s="15">
        <v>0</v>
      </c>
      <c r="C57" s="16" t="s">
        <v>1911</v>
      </c>
      <c r="D57" s="15">
        <v>0</v>
      </c>
    </row>
    <row r="58" spans="1:4" ht="16.5" customHeight="1">
      <c r="A58" s="16" t="s">
        <v>1912</v>
      </c>
      <c r="B58" s="15">
        <v>3562</v>
      </c>
      <c r="C58" s="16" t="s">
        <v>1912</v>
      </c>
      <c r="D58" s="15">
        <v>0</v>
      </c>
    </row>
    <row r="59" spans="1:4" ht="16.5" customHeight="1">
      <c r="A59" s="16" t="s">
        <v>1913</v>
      </c>
      <c r="B59" s="15">
        <v>11291</v>
      </c>
      <c r="C59" s="16" t="s">
        <v>1913</v>
      </c>
      <c r="D59" s="15">
        <v>0</v>
      </c>
    </row>
    <row r="60" spans="1:4" ht="16.5" customHeight="1">
      <c r="A60" s="16" t="s">
        <v>1914</v>
      </c>
      <c r="B60" s="15">
        <v>3126</v>
      </c>
      <c r="C60" s="16" t="s">
        <v>1914</v>
      </c>
      <c r="D60" s="15">
        <v>0</v>
      </c>
    </row>
    <row r="61" spans="1:4" ht="16.5" customHeight="1">
      <c r="A61" s="16" t="s">
        <v>1915</v>
      </c>
      <c r="B61" s="15">
        <v>3564</v>
      </c>
      <c r="C61" s="16" t="s">
        <v>1915</v>
      </c>
      <c r="D61" s="15">
        <v>0</v>
      </c>
    </row>
    <row r="62" spans="1:4" ht="16.5" customHeight="1">
      <c r="A62" s="16" t="s">
        <v>1916</v>
      </c>
      <c r="B62" s="15">
        <v>1695</v>
      </c>
      <c r="C62" s="16" t="s">
        <v>1916</v>
      </c>
      <c r="D62" s="15">
        <v>0</v>
      </c>
    </row>
    <row r="63" spans="1:4" ht="16.5" customHeight="1">
      <c r="A63" s="16" t="s">
        <v>1917</v>
      </c>
      <c r="B63" s="15">
        <v>1</v>
      </c>
      <c r="C63" s="16" t="s">
        <v>1917</v>
      </c>
      <c r="D63" s="15">
        <v>0</v>
      </c>
    </row>
    <row r="64" spans="1:4" ht="16.5" customHeight="1">
      <c r="A64" s="16" t="s">
        <v>1918</v>
      </c>
      <c r="B64" s="15">
        <v>202</v>
      </c>
      <c r="C64" s="16" t="s">
        <v>1918</v>
      </c>
      <c r="D64" s="15">
        <v>0</v>
      </c>
    </row>
    <row r="65" spans="1:4" ht="16.5" customHeight="1">
      <c r="A65" s="16" t="s">
        <v>1919</v>
      </c>
      <c r="B65" s="15">
        <v>613</v>
      </c>
      <c r="C65" s="16" t="s">
        <v>1919</v>
      </c>
      <c r="D65" s="15">
        <v>0</v>
      </c>
    </row>
    <row r="66" spans="1:4" ht="16.5" customHeight="1">
      <c r="A66" s="16" t="s">
        <v>1920</v>
      </c>
      <c r="B66" s="15">
        <v>68</v>
      </c>
      <c r="C66" s="16" t="s">
        <v>1920</v>
      </c>
      <c r="D66" s="15">
        <v>0</v>
      </c>
    </row>
    <row r="67" spans="1:4" ht="16.5" customHeight="1">
      <c r="A67" s="16" t="s">
        <v>1921</v>
      </c>
      <c r="B67" s="15">
        <v>0</v>
      </c>
      <c r="C67" s="16" t="s">
        <v>1921</v>
      </c>
      <c r="D67" s="15">
        <v>0</v>
      </c>
    </row>
    <row r="68" spans="1:4" ht="16.5" customHeight="1">
      <c r="A68" s="16" t="s">
        <v>1922</v>
      </c>
      <c r="B68" s="15">
        <v>4570</v>
      </c>
      <c r="C68" s="16" t="s">
        <v>1922</v>
      </c>
      <c r="D68" s="15">
        <v>0</v>
      </c>
    </row>
    <row r="69" spans="1:4" ht="16.5" customHeight="1">
      <c r="A69" s="16" t="s">
        <v>1923</v>
      </c>
      <c r="B69" s="15">
        <v>0</v>
      </c>
      <c r="C69" s="16" t="s">
        <v>1923</v>
      </c>
      <c r="D69" s="15">
        <v>0</v>
      </c>
    </row>
    <row r="70" spans="1:4" ht="16.5" customHeight="1">
      <c r="A70" s="16" t="s">
        <v>1924</v>
      </c>
      <c r="B70" s="15">
        <v>0</v>
      </c>
      <c r="C70" s="16" t="s">
        <v>1924</v>
      </c>
      <c r="D70" s="15">
        <v>0</v>
      </c>
    </row>
    <row r="71" spans="1:4" ht="16.5" customHeight="1">
      <c r="A71" s="16" t="s">
        <v>1925</v>
      </c>
      <c r="B71" s="15">
        <v>0</v>
      </c>
      <c r="C71" s="16" t="s">
        <v>876</v>
      </c>
      <c r="D71" s="15">
        <v>0</v>
      </c>
    </row>
    <row r="72" spans="1:4" ht="16.5" customHeight="1">
      <c r="A72" s="13" t="s">
        <v>1926</v>
      </c>
      <c r="B72" s="14">
        <f>SUM(B73:B74)</f>
        <v>0</v>
      </c>
      <c r="C72" s="13" t="s">
        <v>1927</v>
      </c>
      <c r="D72" s="14">
        <f>SUM(D73:D74)</f>
        <v>109837</v>
      </c>
    </row>
    <row r="73" spans="1:4" ht="16.5" customHeight="1">
      <c r="A73" s="16" t="s">
        <v>1928</v>
      </c>
      <c r="B73" s="15">
        <v>0</v>
      </c>
      <c r="C73" s="16" t="s">
        <v>1929</v>
      </c>
      <c r="D73" s="15">
        <v>45304</v>
      </c>
    </row>
    <row r="74" spans="1:4" ht="16.5" customHeight="1">
      <c r="A74" s="16" t="s">
        <v>1930</v>
      </c>
      <c r="B74" s="15">
        <v>0</v>
      </c>
      <c r="C74" s="16" t="s">
        <v>1931</v>
      </c>
      <c r="D74" s="15">
        <v>64533</v>
      </c>
    </row>
    <row r="75" spans="1:4" ht="16.5" customHeight="1">
      <c r="A75" s="13" t="s">
        <v>1932</v>
      </c>
      <c r="B75" s="14">
        <v>0</v>
      </c>
      <c r="C75" s="16"/>
      <c r="D75" s="14"/>
    </row>
    <row r="76" spans="1:4" ht="16.5" customHeight="1">
      <c r="A76" s="13" t="s">
        <v>1933</v>
      </c>
      <c r="B76" s="14">
        <v>0</v>
      </c>
      <c r="C76" s="16"/>
      <c r="D76" s="14"/>
    </row>
    <row r="77" spans="1:4" ht="16.5" customHeight="1">
      <c r="A77" s="13" t="s">
        <v>1934</v>
      </c>
      <c r="B77" s="14">
        <f>SUM(B78:B81)</f>
        <v>78872</v>
      </c>
      <c r="C77" s="13" t="s">
        <v>1935</v>
      </c>
      <c r="D77" s="14">
        <v>0</v>
      </c>
    </row>
    <row r="78" spans="1:4" ht="16.5" customHeight="1">
      <c r="A78" s="16" t="s">
        <v>1936</v>
      </c>
      <c r="B78" s="14">
        <v>77958</v>
      </c>
      <c r="C78" s="16"/>
      <c r="D78" s="14"/>
    </row>
    <row r="79" spans="1:4" ht="16.5" customHeight="1">
      <c r="A79" s="16" t="s">
        <v>1937</v>
      </c>
      <c r="B79" s="14">
        <v>0</v>
      </c>
      <c r="C79" s="16"/>
      <c r="D79" s="14"/>
    </row>
    <row r="80" spans="1:4" ht="16.5" customHeight="1">
      <c r="A80" s="16" t="s">
        <v>1938</v>
      </c>
      <c r="B80" s="14">
        <v>65</v>
      </c>
      <c r="C80" s="16"/>
      <c r="D80" s="14"/>
    </row>
    <row r="81" spans="1:4" ht="16.5" customHeight="1">
      <c r="A81" s="16" t="s">
        <v>1939</v>
      </c>
      <c r="B81" s="14">
        <v>849</v>
      </c>
      <c r="C81" s="16"/>
      <c r="D81" s="14"/>
    </row>
    <row r="82" spans="1:4" ht="16.5" customHeight="1">
      <c r="A82" s="13" t="s">
        <v>1940</v>
      </c>
      <c r="B82" s="14">
        <f>B83</f>
        <v>0</v>
      </c>
      <c r="C82" s="13" t="s">
        <v>1941</v>
      </c>
      <c r="D82" s="14">
        <f>D83</f>
        <v>21655</v>
      </c>
    </row>
    <row r="83" spans="1:4" ht="16.5" customHeight="1">
      <c r="A83" s="13" t="s">
        <v>1942</v>
      </c>
      <c r="B83" s="14">
        <f>B84</f>
        <v>0</v>
      </c>
      <c r="C83" s="13" t="s">
        <v>1943</v>
      </c>
      <c r="D83" s="14">
        <f>SUM(D84:D87)</f>
        <v>21655</v>
      </c>
    </row>
    <row r="84" spans="1:4" ht="16.5" customHeight="1">
      <c r="A84" s="13" t="s">
        <v>1944</v>
      </c>
      <c r="B84" s="14">
        <f>SUM(B85:B88)</f>
        <v>0</v>
      </c>
      <c r="C84" s="16" t="s">
        <v>1945</v>
      </c>
      <c r="D84" s="14">
        <v>21655</v>
      </c>
    </row>
    <row r="85" spans="1:4" ht="16.5" customHeight="1">
      <c r="A85" s="16" t="s">
        <v>1946</v>
      </c>
      <c r="B85" s="14">
        <v>0</v>
      </c>
      <c r="C85" s="16" t="s">
        <v>1947</v>
      </c>
      <c r="D85" s="14">
        <v>0</v>
      </c>
    </row>
    <row r="86" spans="1:4" ht="16.5" customHeight="1">
      <c r="A86" s="16" t="s">
        <v>1948</v>
      </c>
      <c r="B86" s="14">
        <v>0</v>
      </c>
      <c r="C86" s="16" t="s">
        <v>1949</v>
      </c>
      <c r="D86" s="14">
        <v>0</v>
      </c>
    </row>
    <row r="87" spans="1:4" ht="16.5" customHeight="1">
      <c r="A87" s="16" t="s">
        <v>1950</v>
      </c>
      <c r="B87" s="14">
        <v>0</v>
      </c>
      <c r="C87" s="16" t="s">
        <v>1951</v>
      </c>
      <c r="D87" s="14">
        <v>0</v>
      </c>
    </row>
    <row r="88" spans="1:4" ht="16.5" customHeight="1">
      <c r="A88" s="16" t="s">
        <v>1952</v>
      </c>
      <c r="B88" s="14">
        <v>0</v>
      </c>
      <c r="C88" s="16"/>
      <c r="D88" s="14"/>
    </row>
    <row r="89" spans="1:4" ht="16.5" customHeight="1">
      <c r="A89" s="13" t="s">
        <v>1953</v>
      </c>
      <c r="B89" s="14">
        <f>B90</f>
        <v>20000</v>
      </c>
      <c r="C89" s="13" t="s">
        <v>1954</v>
      </c>
      <c r="D89" s="14">
        <f>SUM(D90:D93)</f>
        <v>0</v>
      </c>
    </row>
    <row r="90" spans="1:4" ht="16.5" customHeight="1">
      <c r="A90" s="13" t="s">
        <v>1955</v>
      </c>
      <c r="B90" s="14">
        <f>SUM(B91:B94)</f>
        <v>20000</v>
      </c>
      <c r="C90" s="16" t="s">
        <v>1956</v>
      </c>
      <c r="D90" s="15">
        <v>0</v>
      </c>
    </row>
    <row r="91" spans="1:4" ht="16.5" customHeight="1">
      <c r="A91" s="16" t="s">
        <v>1957</v>
      </c>
      <c r="B91" s="15">
        <v>20000</v>
      </c>
      <c r="C91" s="16" t="s">
        <v>1958</v>
      </c>
      <c r="D91" s="15">
        <v>0</v>
      </c>
    </row>
    <row r="92" spans="1:4" ht="16.5" customHeight="1">
      <c r="A92" s="16" t="s">
        <v>1959</v>
      </c>
      <c r="B92" s="15">
        <v>0</v>
      </c>
      <c r="C92" s="16" t="s">
        <v>1960</v>
      </c>
      <c r="D92" s="15">
        <v>0</v>
      </c>
    </row>
    <row r="93" spans="1:4" ht="16.5" customHeight="1">
      <c r="A93" s="16" t="s">
        <v>1961</v>
      </c>
      <c r="B93" s="15">
        <v>0</v>
      </c>
      <c r="C93" s="16" t="s">
        <v>1962</v>
      </c>
      <c r="D93" s="15">
        <v>0</v>
      </c>
    </row>
    <row r="94" spans="1:4" ht="16.5" customHeight="1">
      <c r="A94" s="16" t="s">
        <v>1963</v>
      </c>
      <c r="B94" s="15">
        <v>0</v>
      </c>
      <c r="C94" s="16"/>
      <c r="D94" s="14"/>
    </row>
    <row r="95" spans="1:4" ht="16.5" customHeight="1">
      <c r="A95" s="13" t="s">
        <v>1964</v>
      </c>
      <c r="B95" s="15">
        <v>0</v>
      </c>
      <c r="C95" s="13" t="s">
        <v>1965</v>
      </c>
      <c r="D95" s="14">
        <v>0</v>
      </c>
    </row>
    <row r="96" spans="1:4" ht="16.5" customHeight="1">
      <c r="A96" s="13" t="s">
        <v>1966</v>
      </c>
      <c r="B96" s="14">
        <v>0</v>
      </c>
      <c r="C96" s="13" t="s">
        <v>1967</v>
      </c>
      <c r="D96" s="14">
        <v>0</v>
      </c>
    </row>
    <row r="97" spans="1:4" ht="16.5" customHeight="1">
      <c r="A97" s="13" t="s">
        <v>1968</v>
      </c>
      <c r="B97" s="15">
        <v>0</v>
      </c>
      <c r="C97" s="13" t="s">
        <v>1969</v>
      </c>
      <c r="D97" s="14">
        <v>0</v>
      </c>
    </row>
    <row r="98" spans="1:4" ht="16.5" customHeight="1">
      <c r="A98" s="13" t="s">
        <v>1970</v>
      </c>
      <c r="B98" s="14">
        <v>2242</v>
      </c>
      <c r="C98" s="13" t="s">
        <v>1971</v>
      </c>
      <c r="D98" s="14">
        <v>0</v>
      </c>
    </row>
    <row r="99" spans="1:4" ht="16.5" customHeight="1">
      <c r="A99" s="13" t="s">
        <v>1972</v>
      </c>
      <c r="B99" s="14">
        <f>SUM(B100:B102)</f>
        <v>0</v>
      </c>
      <c r="C99" s="13" t="s">
        <v>1584</v>
      </c>
      <c r="D99" s="14">
        <f>SUM(D100:D102)</f>
        <v>0</v>
      </c>
    </row>
    <row r="100" spans="1:4" ht="16.5" customHeight="1">
      <c r="A100" s="16" t="s">
        <v>1973</v>
      </c>
      <c r="B100" s="14">
        <v>0</v>
      </c>
      <c r="C100" s="16" t="s">
        <v>1974</v>
      </c>
      <c r="D100" s="14">
        <v>0</v>
      </c>
    </row>
    <row r="101" spans="1:4" ht="16.5" customHeight="1">
      <c r="A101" s="16" t="s">
        <v>1975</v>
      </c>
      <c r="B101" s="15">
        <v>0</v>
      </c>
      <c r="C101" s="16" t="s">
        <v>1976</v>
      </c>
      <c r="D101" s="15">
        <v>0</v>
      </c>
    </row>
    <row r="102" spans="1:4" ht="16.5" customHeight="1">
      <c r="A102" s="16" t="s">
        <v>1977</v>
      </c>
      <c r="B102" s="15">
        <v>0</v>
      </c>
      <c r="C102" s="16" t="s">
        <v>1978</v>
      </c>
      <c r="D102" s="15">
        <v>0</v>
      </c>
    </row>
    <row r="103" spans="1:4" ht="16.5" customHeight="1">
      <c r="A103" s="13" t="s">
        <v>1979</v>
      </c>
      <c r="B103" s="15">
        <v>0</v>
      </c>
      <c r="C103" s="13" t="s">
        <v>1980</v>
      </c>
      <c r="D103" s="15">
        <v>0</v>
      </c>
    </row>
    <row r="104" spans="1:4" ht="16.5" customHeight="1">
      <c r="A104" s="13" t="s">
        <v>1981</v>
      </c>
      <c r="B104" s="15">
        <v>0</v>
      </c>
      <c r="C104" s="13" t="s">
        <v>1982</v>
      </c>
      <c r="D104" s="15">
        <v>0</v>
      </c>
    </row>
    <row r="105" spans="1:4" ht="16.5" customHeight="1">
      <c r="A105" s="16"/>
      <c r="B105" s="14"/>
      <c r="C105" s="13" t="s">
        <v>1983</v>
      </c>
      <c r="D105" s="14">
        <v>0</v>
      </c>
    </row>
    <row r="106" spans="1:4" ht="16.5" customHeight="1">
      <c r="A106" s="16"/>
      <c r="B106" s="14"/>
      <c r="C106" s="13" t="s">
        <v>1984</v>
      </c>
      <c r="D106" s="14">
        <f>B109-D5-D6-D72-D77-D82-D89-D95-D96-D97-D98-D99-D103-D104-D105</f>
        <v>251</v>
      </c>
    </row>
    <row r="107" spans="1:4" ht="16.5" customHeight="1">
      <c r="A107" s="16"/>
      <c r="B107" s="14"/>
      <c r="C107" s="13" t="s">
        <v>1985</v>
      </c>
      <c r="D107" s="14">
        <v>251</v>
      </c>
    </row>
    <row r="108" spans="1:4" ht="16.5" customHeight="1">
      <c r="A108" s="16"/>
      <c r="B108" s="14"/>
      <c r="C108" s="13" t="s">
        <v>1986</v>
      </c>
      <c r="D108" s="14">
        <f>D106-D107</f>
        <v>0</v>
      </c>
    </row>
    <row r="109" spans="1:4" ht="16.5" customHeight="1">
      <c r="A109" s="11" t="s">
        <v>1987</v>
      </c>
      <c r="B109" s="14">
        <f>SUM(B5:B6,B72,B75:B77,B82,B89,B95:B99,B103:B104)</f>
        <v>632063</v>
      </c>
      <c r="C109" s="11" t="s">
        <v>1988</v>
      </c>
      <c r="D109" s="14">
        <f>SUM(D5:D6,D72,D77,D82,D89,D95:D99,D103:D106)</f>
        <v>632063</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K259"/>
  <sheetViews>
    <sheetView workbookViewId="0" topLeftCell="A1">
      <selection activeCell="A1" sqref="A1:B1"/>
    </sheetView>
  </sheetViews>
  <sheetFormatPr defaultColWidth="9.00390625" defaultRowHeight="26.25" customHeight="1"/>
  <cols>
    <col min="1" max="1" width="89.25390625" style="0" customWidth="1"/>
    <col min="2" max="2" width="29.875" style="0" customWidth="1"/>
  </cols>
  <sheetData>
    <row r="1" spans="1:11" ht="26.25" customHeight="1">
      <c r="A1" s="17" t="s">
        <v>1989</v>
      </c>
      <c r="B1" s="17" t="s">
        <v>1990</v>
      </c>
      <c r="C1" s="18"/>
      <c r="D1" s="18"/>
      <c r="E1" s="18"/>
      <c r="F1" s="18"/>
      <c r="G1" s="18"/>
      <c r="H1" s="18"/>
      <c r="I1" s="18"/>
      <c r="J1" s="18"/>
      <c r="K1" s="18"/>
    </row>
    <row r="2" spans="1:11" ht="16.5" customHeight="1">
      <c r="A2" s="56"/>
      <c r="B2" s="20" t="s">
        <v>1812</v>
      </c>
      <c r="C2" s="18"/>
      <c r="D2" s="18"/>
      <c r="E2" s="18"/>
      <c r="F2" s="18"/>
      <c r="G2" s="18"/>
      <c r="H2" s="18"/>
      <c r="I2" s="18"/>
      <c r="J2" s="18"/>
      <c r="K2" s="18"/>
    </row>
    <row r="3" spans="1:11" ht="18.75" customHeight="1">
      <c r="A3" s="56"/>
      <c r="B3" s="20" t="s">
        <v>708</v>
      </c>
      <c r="C3" s="18"/>
      <c r="D3" s="18"/>
      <c r="E3" s="18"/>
      <c r="F3" s="18"/>
      <c r="G3" s="18"/>
      <c r="H3" s="18"/>
      <c r="I3" s="18"/>
      <c r="J3" s="18"/>
      <c r="K3" s="18"/>
    </row>
    <row r="4" spans="1:11" ht="26.25" customHeight="1">
      <c r="A4" s="57" t="s">
        <v>1991</v>
      </c>
      <c r="B4" s="57" t="s">
        <v>1992</v>
      </c>
      <c r="C4" s="18"/>
      <c r="D4" s="18"/>
      <c r="E4" s="18"/>
      <c r="F4" s="18"/>
      <c r="G4" s="18"/>
      <c r="H4" s="18"/>
      <c r="I4" s="18"/>
      <c r="J4" s="18"/>
      <c r="K4" s="18"/>
    </row>
    <row r="5" spans="1:11" ht="26.25" customHeight="1">
      <c r="A5" s="58" t="s">
        <v>1993</v>
      </c>
      <c r="B5" s="59">
        <v>115</v>
      </c>
      <c r="C5" s="18"/>
      <c r="D5" s="18"/>
      <c r="E5" s="18"/>
      <c r="F5" s="18"/>
      <c r="G5" s="18"/>
      <c r="H5" s="18"/>
      <c r="I5" s="18"/>
      <c r="J5" s="18"/>
      <c r="K5" s="18"/>
    </row>
    <row r="6" spans="1:11" ht="26.25" customHeight="1">
      <c r="A6" s="58" t="s">
        <v>1994</v>
      </c>
      <c r="B6" s="59">
        <v>28</v>
      </c>
      <c r="C6" s="18"/>
      <c r="D6" s="18"/>
      <c r="E6" s="18"/>
      <c r="F6" s="18"/>
      <c r="G6" s="18"/>
      <c r="H6" s="18"/>
      <c r="I6" s="18"/>
      <c r="J6" s="18"/>
      <c r="K6" s="18"/>
    </row>
    <row r="7" spans="1:11" ht="26.25" customHeight="1">
      <c r="A7" s="58" t="s">
        <v>1995</v>
      </c>
      <c r="B7" s="59">
        <v>3</v>
      </c>
      <c r="C7" s="18"/>
      <c r="D7" s="18"/>
      <c r="E7" s="18"/>
      <c r="F7" s="18"/>
      <c r="G7" s="18"/>
      <c r="H7" s="18"/>
      <c r="I7" s="18"/>
      <c r="J7" s="18"/>
      <c r="K7" s="18"/>
    </row>
    <row r="8" spans="1:11" ht="26.25" customHeight="1">
      <c r="A8" s="58" t="s">
        <v>1996</v>
      </c>
      <c r="B8" s="59">
        <v>5</v>
      </c>
      <c r="C8" s="18"/>
      <c r="D8" s="18"/>
      <c r="E8" s="18"/>
      <c r="F8" s="18"/>
      <c r="G8" s="18"/>
      <c r="H8" s="18"/>
      <c r="I8" s="18"/>
      <c r="J8" s="18"/>
      <c r="K8" s="18"/>
    </row>
    <row r="9" spans="1:11" ht="26.25" customHeight="1">
      <c r="A9" s="58" t="s">
        <v>1997</v>
      </c>
      <c r="B9" s="59">
        <v>21</v>
      </c>
      <c r="C9" s="18"/>
      <c r="D9" s="18"/>
      <c r="E9" s="18"/>
      <c r="F9" s="18"/>
      <c r="G9" s="18"/>
      <c r="H9" s="18"/>
      <c r="I9" s="18"/>
      <c r="J9" s="18"/>
      <c r="K9" s="18"/>
    </row>
    <row r="10" spans="1:11" ht="26.25" customHeight="1">
      <c r="A10" s="58" t="s">
        <v>1998</v>
      </c>
      <c r="B10" s="59">
        <v>370</v>
      </c>
      <c r="C10" s="18"/>
      <c r="D10" s="18"/>
      <c r="E10" s="18"/>
      <c r="F10" s="18"/>
      <c r="G10" s="18"/>
      <c r="H10" s="18"/>
      <c r="I10" s="18"/>
      <c r="J10" s="18"/>
      <c r="K10" s="18"/>
    </row>
    <row r="11" spans="1:11" ht="26.25" customHeight="1">
      <c r="A11" s="58" t="s">
        <v>1999</v>
      </c>
      <c r="B11" s="59">
        <v>20</v>
      </c>
      <c r="C11" s="18"/>
      <c r="D11" s="18"/>
      <c r="E11" s="18"/>
      <c r="F11" s="18"/>
      <c r="G11" s="18"/>
      <c r="H11" s="18"/>
      <c r="I11" s="18"/>
      <c r="J11" s="18"/>
      <c r="K11" s="18"/>
    </row>
    <row r="12" spans="1:11" ht="26.25" customHeight="1">
      <c r="A12" s="58" t="s">
        <v>2000</v>
      </c>
      <c r="B12" s="59">
        <v>131</v>
      </c>
      <c r="C12" s="18"/>
      <c r="D12" s="18"/>
      <c r="E12" s="18"/>
      <c r="F12" s="18"/>
      <c r="G12" s="18"/>
      <c r="H12" s="18"/>
      <c r="I12" s="18"/>
      <c r="J12" s="18"/>
      <c r="K12" s="18"/>
    </row>
    <row r="13" spans="1:11" ht="26.25" customHeight="1">
      <c r="A13" s="58" t="s">
        <v>2001</v>
      </c>
      <c r="B13" s="59">
        <v>500</v>
      </c>
      <c r="C13" s="18"/>
      <c r="D13" s="18"/>
      <c r="E13" s="18"/>
      <c r="F13" s="18"/>
      <c r="G13" s="18"/>
      <c r="H13" s="18"/>
      <c r="I13" s="18"/>
      <c r="J13" s="18"/>
      <c r="K13" s="18"/>
    </row>
    <row r="14" spans="1:11" ht="26.25" customHeight="1">
      <c r="A14" s="58" t="s">
        <v>2002</v>
      </c>
      <c r="B14" s="59">
        <v>19</v>
      </c>
      <c r="C14" s="18"/>
      <c r="D14" s="18"/>
      <c r="E14" s="18"/>
      <c r="F14" s="18"/>
      <c r="G14" s="18"/>
      <c r="H14" s="18"/>
      <c r="I14" s="18"/>
      <c r="J14" s="18"/>
      <c r="K14" s="18"/>
    </row>
    <row r="15" spans="1:11" ht="26.25" customHeight="1">
      <c r="A15" s="58" t="s">
        <v>2003</v>
      </c>
      <c r="B15" s="59">
        <v>20</v>
      </c>
      <c r="C15" s="18"/>
      <c r="D15" s="18"/>
      <c r="E15" s="18"/>
      <c r="F15" s="18"/>
      <c r="G15" s="18"/>
      <c r="H15" s="18"/>
      <c r="I15" s="18"/>
      <c r="J15" s="18"/>
      <c r="K15" s="18"/>
    </row>
    <row r="16" spans="1:11" ht="26.25" customHeight="1">
      <c r="A16" s="58" t="s">
        <v>2004</v>
      </c>
      <c r="B16" s="59">
        <v>70</v>
      </c>
      <c r="C16" s="18"/>
      <c r="D16" s="18"/>
      <c r="E16" s="18"/>
      <c r="F16" s="18"/>
      <c r="G16" s="18"/>
      <c r="H16" s="18"/>
      <c r="I16" s="18"/>
      <c r="J16" s="18"/>
      <c r="K16" s="18"/>
    </row>
    <row r="17" spans="1:11" ht="26.25" customHeight="1">
      <c r="A17" s="58" t="s">
        <v>2005</v>
      </c>
      <c r="B17" s="59">
        <v>20</v>
      </c>
      <c r="C17" s="18"/>
      <c r="D17" s="18"/>
      <c r="E17" s="18"/>
      <c r="F17" s="18"/>
      <c r="G17" s="18"/>
      <c r="H17" s="18"/>
      <c r="I17" s="18"/>
      <c r="J17" s="18"/>
      <c r="K17" s="18"/>
    </row>
    <row r="18" spans="1:11" ht="26.25" customHeight="1">
      <c r="A18" s="58" t="s">
        <v>2006</v>
      </c>
      <c r="B18" s="59">
        <v>1464</v>
      </c>
      <c r="C18" s="18"/>
      <c r="D18" s="18"/>
      <c r="E18" s="18"/>
      <c r="F18" s="18"/>
      <c r="G18" s="18"/>
      <c r="H18" s="18"/>
      <c r="I18" s="18"/>
      <c r="J18" s="18"/>
      <c r="K18" s="18"/>
    </row>
    <row r="19" spans="1:11" ht="26.25" customHeight="1">
      <c r="A19" s="58" t="s">
        <v>2007</v>
      </c>
      <c r="B19" s="59">
        <v>331</v>
      </c>
      <c r="C19" s="18"/>
      <c r="D19" s="18"/>
      <c r="E19" s="18"/>
      <c r="F19" s="18"/>
      <c r="G19" s="18"/>
      <c r="H19" s="18"/>
      <c r="I19" s="18"/>
      <c r="J19" s="18"/>
      <c r="K19" s="18"/>
    </row>
    <row r="20" spans="1:11" ht="26.25" customHeight="1">
      <c r="A20" s="58" t="s">
        <v>2008</v>
      </c>
      <c r="B20" s="59">
        <v>421</v>
      </c>
      <c r="C20" s="18"/>
      <c r="D20" s="18"/>
      <c r="E20" s="18"/>
      <c r="F20" s="18"/>
      <c r="G20" s="18"/>
      <c r="H20" s="18"/>
      <c r="I20" s="18"/>
      <c r="J20" s="18"/>
      <c r="K20" s="18"/>
    </row>
    <row r="21" spans="1:11" ht="26.25" customHeight="1">
      <c r="A21" s="58" t="s">
        <v>2009</v>
      </c>
      <c r="B21" s="59">
        <v>1</v>
      </c>
      <c r="C21" s="18"/>
      <c r="D21" s="18"/>
      <c r="E21" s="18"/>
      <c r="F21" s="18"/>
      <c r="G21" s="18"/>
      <c r="H21" s="18"/>
      <c r="I21" s="18"/>
      <c r="J21" s="18"/>
      <c r="K21" s="18"/>
    </row>
    <row r="22" spans="1:11" ht="26.25" customHeight="1">
      <c r="A22" s="58" t="s">
        <v>2010</v>
      </c>
      <c r="B22" s="59">
        <v>32</v>
      </c>
      <c r="C22" s="18"/>
      <c r="D22" s="18"/>
      <c r="E22" s="18"/>
      <c r="F22" s="18"/>
      <c r="G22" s="18"/>
      <c r="H22" s="18"/>
      <c r="I22" s="18"/>
      <c r="J22" s="18"/>
      <c r="K22" s="18"/>
    </row>
    <row r="23" spans="1:11" ht="26.25" customHeight="1">
      <c r="A23" s="58" t="s">
        <v>2011</v>
      </c>
      <c r="B23" s="59">
        <v>4000</v>
      </c>
      <c r="C23" s="18"/>
      <c r="D23" s="18"/>
      <c r="E23" s="18"/>
      <c r="F23" s="18"/>
      <c r="G23" s="18"/>
      <c r="H23" s="18"/>
      <c r="I23" s="18"/>
      <c r="J23" s="18"/>
      <c r="K23" s="18"/>
    </row>
    <row r="24" spans="1:11" ht="26.25" customHeight="1">
      <c r="A24" s="58" t="s">
        <v>2012</v>
      </c>
      <c r="B24" s="59">
        <v>60</v>
      </c>
      <c r="C24" s="18"/>
      <c r="D24" s="18"/>
      <c r="E24" s="18"/>
      <c r="F24" s="18"/>
      <c r="G24" s="18"/>
      <c r="H24" s="18"/>
      <c r="I24" s="18"/>
      <c r="J24" s="18"/>
      <c r="K24" s="18"/>
    </row>
    <row r="25" spans="1:11" ht="26.25" customHeight="1">
      <c r="A25" s="58" t="s">
        <v>2013</v>
      </c>
      <c r="B25" s="59">
        <v>448</v>
      </c>
      <c r="C25" s="18"/>
      <c r="D25" s="18"/>
      <c r="E25" s="18"/>
      <c r="F25" s="18"/>
      <c r="G25" s="18"/>
      <c r="H25" s="18"/>
      <c r="I25" s="18"/>
      <c r="J25" s="18"/>
      <c r="K25" s="18"/>
    </row>
    <row r="26" spans="1:11" ht="26.25" customHeight="1">
      <c r="A26" s="58" t="s">
        <v>2014</v>
      </c>
      <c r="B26" s="59">
        <v>60</v>
      </c>
      <c r="C26" s="18"/>
      <c r="D26" s="18"/>
      <c r="E26" s="18"/>
      <c r="F26" s="18"/>
      <c r="G26" s="18"/>
      <c r="H26" s="18"/>
      <c r="I26" s="18"/>
      <c r="J26" s="18"/>
      <c r="K26" s="18"/>
    </row>
    <row r="27" spans="1:11" ht="26.25" customHeight="1">
      <c r="A27" s="58" t="s">
        <v>2015</v>
      </c>
      <c r="B27" s="59">
        <v>135</v>
      </c>
      <c r="C27" s="18"/>
      <c r="D27" s="18"/>
      <c r="E27" s="18"/>
      <c r="F27" s="18"/>
      <c r="G27" s="18"/>
      <c r="H27" s="18"/>
      <c r="I27" s="18"/>
      <c r="J27" s="18"/>
      <c r="K27" s="18"/>
    </row>
    <row r="28" spans="1:11" ht="26.25" customHeight="1">
      <c r="A28" s="58" t="s">
        <v>2016</v>
      </c>
      <c r="B28" s="59">
        <v>2039</v>
      </c>
      <c r="C28" s="18"/>
      <c r="D28" s="18"/>
      <c r="E28" s="18"/>
      <c r="F28" s="18"/>
      <c r="G28" s="18"/>
      <c r="H28" s="18"/>
      <c r="I28" s="18"/>
      <c r="J28" s="18"/>
      <c r="K28" s="18"/>
    </row>
    <row r="29" spans="1:11" ht="26.25" customHeight="1">
      <c r="A29" s="58" t="s">
        <v>2017</v>
      </c>
      <c r="B29" s="59">
        <v>3</v>
      </c>
      <c r="C29" s="18"/>
      <c r="D29" s="18"/>
      <c r="E29" s="18"/>
      <c r="F29" s="18"/>
      <c r="G29" s="18"/>
      <c r="H29" s="18"/>
      <c r="I29" s="18"/>
      <c r="J29" s="18"/>
      <c r="K29" s="18"/>
    </row>
    <row r="30" spans="1:11" ht="26.25" customHeight="1">
      <c r="A30" s="58" t="s">
        <v>2018</v>
      </c>
      <c r="B30" s="59">
        <v>15</v>
      </c>
      <c r="C30" s="18"/>
      <c r="D30" s="18"/>
      <c r="E30" s="18"/>
      <c r="F30" s="18"/>
      <c r="G30" s="18"/>
      <c r="H30" s="18"/>
      <c r="I30" s="18"/>
      <c r="J30" s="18"/>
      <c r="K30" s="18"/>
    </row>
    <row r="31" spans="1:11" ht="26.25" customHeight="1">
      <c r="A31" s="58" t="s">
        <v>2019</v>
      </c>
      <c r="B31" s="59">
        <v>151</v>
      </c>
      <c r="C31" s="18"/>
      <c r="D31" s="18"/>
      <c r="E31" s="18"/>
      <c r="F31" s="18"/>
      <c r="G31" s="18"/>
      <c r="H31" s="18"/>
      <c r="I31" s="18"/>
      <c r="J31" s="18"/>
      <c r="K31" s="18"/>
    </row>
    <row r="32" spans="1:11" ht="26.25" customHeight="1">
      <c r="A32" s="58" t="s">
        <v>2020</v>
      </c>
      <c r="B32" s="59">
        <v>102</v>
      </c>
      <c r="C32" s="18"/>
      <c r="D32" s="18"/>
      <c r="E32" s="18"/>
      <c r="F32" s="18"/>
      <c r="G32" s="18"/>
      <c r="H32" s="18"/>
      <c r="I32" s="18"/>
      <c r="J32" s="18"/>
      <c r="K32" s="18"/>
    </row>
    <row r="33" spans="1:11" ht="26.25" customHeight="1">
      <c r="A33" s="58" t="s">
        <v>2021</v>
      </c>
      <c r="B33" s="59">
        <v>901</v>
      </c>
      <c r="C33" s="18"/>
      <c r="D33" s="18"/>
      <c r="E33" s="18"/>
      <c r="F33" s="18"/>
      <c r="G33" s="18"/>
      <c r="H33" s="18"/>
      <c r="I33" s="18"/>
      <c r="J33" s="18"/>
      <c r="K33" s="18"/>
    </row>
    <row r="34" spans="1:11" ht="26.25" customHeight="1">
      <c r="A34" s="58" t="s">
        <v>2022</v>
      </c>
      <c r="B34" s="59">
        <v>11</v>
      </c>
      <c r="C34" s="18"/>
      <c r="D34" s="18"/>
      <c r="E34" s="18"/>
      <c r="F34" s="18"/>
      <c r="G34" s="18"/>
      <c r="H34" s="18"/>
      <c r="I34" s="18"/>
      <c r="J34" s="18"/>
      <c r="K34" s="18"/>
    </row>
    <row r="35" spans="1:11" ht="26.25" customHeight="1">
      <c r="A35" s="58" t="s">
        <v>2023</v>
      </c>
      <c r="B35" s="59">
        <v>13</v>
      </c>
      <c r="C35" s="18"/>
      <c r="D35" s="18"/>
      <c r="E35" s="18"/>
      <c r="F35" s="18"/>
      <c r="G35" s="18"/>
      <c r="H35" s="18"/>
      <c r="I35" s="18"/>
      <c r="J35" s="18"/>
      <c r="K35" s="18"/>
    </row>
    <row r="36" spans="1:11" ht="26.25" customHeight="1">
      <c r="A36" s="58" t="s">
        <v>2024</v>
      </c>
      <c r="B36" s="59">
        <v>221</v>
      </c>
      <c r="C36" s="18"/>
      <c r="D36" s="18"/>
      <c r="E36" s="18"/>
      <c r="F36" s="18"/>
      <c r="G36" s="18"/>
      <c r="H36" s="18"/>
      <c r="I36" s="18"/>
      <c r="J36" s="18"/>
      <c r="K36" s="18"/>
    </row>
    <row r="37" spans="1:11" ht="26.25" customHeight="1">
      <c r="A37" s="58" t="s">
        <v>2025</v>
      </c>
      <c r="B37" s="59">
        <v>44</v>
      </c>
      <c r="C37" s="18"/>
      <c r="D37" s="18"/>
      <c r="E37" s="18"/>
      <c r="F37" s="18"/>
      <c r="G37" s="18"/>
      <c r="H37" s="18"/>
      <c r="I37" s="18"/>
      <c r="J37" s="18"/>
      <c r="K37" s="18"/>
    </row>
    <row r="38" spans="1:11" ht="26.25" customHeight="1">
      <c r="A38" s="58" t="s">
        <v>2026</v>
      </c>
      <c r="B38" s="59">
        <v>509</v>
      </c>
      <c r="C38" s="18"/>
      <c r="D38" s="18"/>
      <c r="E38" s="18"/>
      <c r="F38" s="18"/>
      <c r="G38" s="18"/>
      <c r="H38" s="18"/>
      <c r="I38" s="18"/>
      <c r="J38" s="18"/>
      <c r="K38" s="18"/>
    </row>
    <row r="39" spans="1:11" ht="26.25" customHeight="1">
      <c r="A39" s="58" t="s">
        <v>2027</v>
      </c>
      <c r="B39" s="59">
        <v>80</v>
      </c>
      <c r="C39" s="18"/>
      <c r="D39" s="18"/>
      <c r="E39" s="18"/>
      <c r="F39" s="18"/>
      <c r="G39" s="18"/>
      <c r="H39" s="18"/>
      <c r="I39" s="18"/>
      <c r="J39" s="18"/>
      <c r="K39" s="18"/>
    </row>
    <row r="40" spans="1:11" ht="26.25" customHeight="1">
      <c r="A40" s="58" t="s">
        <v>2028</v>
      </c>
      <c r="B40" s="59">
        <v>237</v>
      </c>
      <c r="C40" s="18"/>
      <c r="D40" s="18"/>
      <c r="E40" s="18"/>
      <c r="F40" s="18"/>
      <c r="G40" s="18"/>
      <c r="H40" s="18"/>
      <c r="I40" s="18"/>
      <c r="J40" s="18"/>
      <c r="K40" s="18"/>
    </row>
    <row r="41" spans="1:11" ht="26.25" customHeight="1">
      <c r="A41" s="58" t="s">
        <v>2029</v>
      </c>
      <c r="B41" s="59">
        <v>2</v>
      </c>
      <c r="C41" s="18"/>
      <c r="D41" s="18"/>
      <c r="E41" s="18"/>
      <c r="F41" s="18"/>
      <c r="G41" s="18"/>
      <c r="H41" s="18"/>
      <c r="I41" s="18"/>
      <c r="J41" s="18"/>
      <c r="K41" s="18"/>
    </row>
    <row r="42" spans="1:11" ht="26.25" customHeight="1">
      <c r="A42" s="58" t="s">
        <v>2030</v>
      </c>
      <c r="B42" s="59">
        <v>5</v>
      </c>
      <c r="C42" s="18"/>
      <c r="D42" s="18"/>
      <c r="E42" s="18"/>
      <c r="F42" s="18"/>
      <c r="G42" s="18"/>
      <c r="H42" s="18"/>
      <c r="I42" s="18"/>
      <c r="J42" s="18"/>
      <c r="K42" s="18"/>
    </row>
    <row r="43" spans="1:11" ht="26.25" customHeight="1">
      <c r="A43" s="58" t="s">
        <v>2031</v>
      </c>
      <c r="B43" s="59">
        <v>11</v>
      </c>
      <c r="C43" s="18"/>
      <c r="D43" s="18"/>
      <c r="E43" s="18"/>
      <c r="F43" s="18"/>
      <c r="G43" s="18"/>
      <c r="H43" s="18"/>
      <c r="I43" s="18"/>
      <c r="J43" s="18"/>
      <c r="K43" s="18"/>
    </row>
    <row r="44" spans="1:11" ht="26.25" customHeight="1">
      <c r="A44" s="58" t="s">
        <v>2032</v>
      </c>
      <c r="B44" s="59">
        <v>416</v>
      </c>
      <c r="C44" s="18"/>
      <c r="D44" s="18"/>
      <c r="E44" s="18"/>
      <c r="F44" s="18"/>
      <c r="G44" s="18"/>
      <c r="H44" s="18"/>
      <c r="I44" s="18"/>
      <c r="J44" s="18"/>
      <c r="K44" s="18"/>
    </row>
    <row r="45" spans="1:11" ht="26.25" customHeight="1">
      <c r="A45" s="58" t="s">
        <v>2033</v>
      </c>
      <c r="B45" s="59">
        <v>5</v>
      </c>
      <c r="C45" s="18"/>
      <c r="D45" s="18"/>
      <c r="E45" s="18"/>
      <c r="F45" s="18"/>
      <c r="G45" s="18"/>
      <c r="H45" s="18"/>
      <c r="I45" s="18"/>
      <c r="J45" s="18"/>
      <c r="K45" s="18"/>
    </row>
    <row r="46" spans="1:11" ht="26.25" customHeight="1">
      <c r="A46" s="58" t="s">
        <v>2034</v>
      </c>
      <c r="B46" s="59">
        <v>374</v>
      </c>
      <c r="C46" s="18"/>
      <c r="D46" s="18"/>
      <c r="E46" s="18"/>
      <c r="F46" s="18"/>
      <c r="G46" s="18"/>
      <c r="H46" s="18"/>
      <c r="I46" s="18"/>
      <c r="J46" s="18"/>
      <c r="K46" s="18"/>
    </row>
    <row r="47" spans="1:11" ht="26.25" customHeight="1">
      <c r="A47" s="58" t="s">
        <v>2035</v>
      </c>
      <c r="B47" s="59">
        <v>50</v>
      </c>
      <c r="C47" s="18"/>
      <c r="D47" s="18"/>
      <c r="E47" s="18"/>
      <c r="F47" s="18"/>
      <c r="G47" s="18"/>
      <c r="H47" s="18"/>
      <c r="I47" s="18"/>
      <c r="J47" s="18"/>
      <c r="K47" s="18"/>
    </row>
    <row r="48" spans="1:11" ht="26.25" customHeight="1">
      <c r="A48" s="58" t="s">
        <v>2036</v>
      </c>
      <c r="B48" s="59">
        <v>1050</v>
      </c>
      <c r="C48" s="18"/>
      <c r="D48" s="18"/>
      <c r="E48" s="18"/>
      <c r="F48" s="18"/>
      <c r="G48" s="18"/>
      <c r="H48" s="18"/>
      <c r="I48" s="18"/>
      <c r="J48" s="18"/>
      <c r="K48" s="18"/>
    </row>
    <row r="49" spans="1:11" ht="26.25" customHeight="1">
      <c r="A49" s="58" t="s">
        <v>2037</v>
      </c>
      <c r="B49" s="59">
        <v>104</v>
      </c>
      <c r="C49" s="18"/>
      <c r="D49" s="18"/>
      <c r="E49" s="18"/>
      <c r="F49" s="18"/>
      <c r="G49" s="18"/>
      <c r="H49" s="18"/>
      <c r="I49" s="18"/>
      <c r="J49" s="18"/>
      <c r="K49" s="18"/>
    </row>
    <row r="50" spans="1:11" ht="26.25" customHeight="1">
      <c r="A50" s="58" t="s">
        <v>2038</v>
      </c>
      <c r="B50" s="59">
        <v>1000</v>
      </c>
      <c r="C50" s="18"/>
      <c r="D50" s="18"/>
      <c r="E50" s="18"/>
      <c r="F50" s="18"/>
      <c r="G50" s="18"/>
      <c r="H50" s="18"/>
      <c r="I50" s="18"/>
      <c r="J50" s="18"/>
      <c r="K50" s="18"/>
    </row>
    <row r="51" spans="1:11" ht="26.25" customHeight="1">
      <c r="A51" s="58" t="s">
        <v>2039</v>
      </c>
      <c r="B51" s="59">
        <v>56</v>
      </c>
      <c r="C51" s="18"/>
      <c r="D51" s="18"/>
      <c r="E51" s="18"/>
      <c r="F51" s="18"/>
      <c r="G51" s="18"/>
      <c r="H51" s="18"/>
      <c r="I51" s="18"/>
      <c r="J51" s="18"/>
      <c r="K51" s="18"/>
    </row>
    <row r="52" spans="1:11" ht="26.25" customHeight="1">
      <c r="A52" s="58" t="s">
        <v>2040</v>
      </c>
      <c r="B52" s="59">
        <v>66</v>
      </c>
      <c r="C52" s="18"/>
      <c r="D52" s="18"/>
      <c r="E52" s="18"/>
      <c r="F52" s="18"/>
      <c r="G52" s="18"/>
      <c r="H52" s="18"/>
      <c r="I52" s="18"/>
      <c r="J52" s="18"/>
      <c r="K52" s="18"/>
    </row>
    <row r="53" spans="1:11" ht="26.25" customHeight="1">
      <c r="A53" s="58" t="s">
        <v>2041</v>
      </c>
      <c r="B53" s="59">
        <v>10</v>
      </c>
      <c r="C53" s="18"/>
      <c r="D53" s="18"/>
      <c r="E53" s="18"/>
      <c r="F53" s="18"/>
      <c r="G53" s="18"/>
      <c r="H53" s="18"/>
      <c r="I53" s="18"/>
      <c r="J53" s="18"/>
      <c r="K53" s="18"/>
    </row>
    <row r="54" spans="1:11" ht="26.25" customHeight="1">
      <c r="A54" s="58" t="s">
        <v>2042</v>
      </c>
      <c r="B54" s="59">
        <v>1000</v>
      </c>
      <c r="C54" s="18"/>
      <c r="D54" s="18"/>
      <c r="E54" s="18"/>
      <c r="F54" s="18"/>
      <c r="G54" s="18"/>
      <c r="H54" s="18"/>
      <c r="I54" s="18"/>
      <c r="J54" s="18"/>
      <c r="K54" s="18"/>
    </row>
    <row r="55" spans="1:11" ht="26.25" customHeight="1">
      <c r="A55" s="58" t="s">
        <v>2043</v>
      </c>
      <c r="B55" s="59">
        <v>3000</v>
      </c>
      <c r="C55" s="18"/>
      <c r="D55" s="18"/>
      <c r="E55" s="18"/>
      <c r="F55" s="18"/>
      <c r="G55" s="18"/>
      <c r="H55" s="18"/>
      <c r="I55" s="18"/>
      <c r="J55" s="18"/>
      <c r="K55" s="18"/>
    </row>
    <row r="56" spans="1:11" ht="26.25" customHeight="1">
      <c r="A56" s="58" t="s">
        <v>2044</v>
      </c>
      <c r="B56" s="59">
        <v>21</v>
      </c>
      <c r="C56" s="18"/>
      <c r="D56" s="18"/>
      <c r="E56" s="18"/>
      <c r="F56" s="18"/>
      <c r="G56" s="18"/>
      <c r="H56" s="18"/>
      <c r="I56" s="18"/>
      <c r="J56" s="18"/>
      <c r="K56" s="18"/>
    </row>
    <row r="57" spans="1:11" ht="26.25" customHeight="1">
      <c r="A57" s="58" t="s">
        <v>2045</v>
      </c>
      <c r="B57" s="59">
        <v>100</v>
      </c>
      <c r="C57" s="18"/>
      <c r="D57" s="18"/>
      <c r="E57" s="18"/>
      <c r="F57" s="18"/>
      <c r="G57" s="18"/>
      <c r="H57" s="18"/>
      <c r="I57" s="18"/>
      <c r="J57" s="18"/>
      <c r="K57" s="18"/>
    </row>
    <row r="58" spans="1:11" ht="26.25" customHeight="1">
      <c r="A58" s="58" t="s">
        <v>2046</v>
      </c>
      <c r="B58" s="59">
        <v>77</v>
      </c>
      <c r="C58" s="18"/>
      <c r="D58" s="18"/>
      <c r="E58" s="18"/>
      <c r="F58" s="18"/>
      <c r="G58" s="18"/>
      <c r="H58" s="18"/>
      <c r="I58" s="18"/>
      <c r="J58" s="18"/>
      <c r="K58" s="18"/>
    </row>
    <row r="59" spans="1:11" ht="26.25" customHeight="1">
      <c r="A59" s="58" t="s">
        <v>2047</v>
      </c>
      <c r="B59" s="59">
        <v>48</v>
      </c>
      <c r="C59" s="18"/>
      <c r="D59" s="18"/>
      <c r="E59" s="18"/>
      <c r="F59" s="18"/>
      <c r="G59" s="18"/>
      <c r="H59" s="18"/>
      <c r="I59" s="18"/>
      <c r="J59" s="18"/>
      <c r="K59" s="18"/>
    </row>
    <row r="60" spans="1:11" ht="26.25" customHeight="1">
      <c r="A60" s="58" t="s">
        <v>2048</v>
      </c>
      <c r="B60" s="59">
        <v>13</v>
      </c>
      <c r="C60" s="18"/>
      <c r="D60" s="18"/>
      <c r="E60" s="18"/>
      <c r="F60" s="18"/>
      <c r="G60" s="18"/>
      <c r="H60" s="18"/>
      <c r="I60" s="18"/>
      <c r="J60" s="18"/>
      <c r="K60" s="18"/>
    </row>
    <row r="61" spans="1:11" ht="26.25" customHeight="1">
      <c r="A61" s="58" t="s">
        <v>2049</v>
      </c>
      <c r="B61" s="59">
        <v>55</v>
      </c>
      <c r="C61" s="18"/>
      <c r="D61" s="18"/>
      <c r="E61" s="18"/>
      <c r="F61" s="18"/>
      <c r="G61" s="18"/>
      <c r="H61" s="18"/>
      <c r="I61" s="18"/>
      <c r="J61" s="18"/>
      <c r="K61" s="18"/>
    </row>
    <row r="62" spans="1:11" ht="26.25" customHeight="1">
      <c r="A62" s="58" t="s">
        <v>2050</v>
      </c>
      <c r="B62" s="59">
        <v>213</v>
      </c>
      <c r="C62" s="18"/>
      <c r="D62" s="18"/>
      <c r="E62" s="18"/>
      <c r="F62" s="18"/>
      <c r="G62" s="18"/>
      <c r="H62" s="18"/>
      <c r="I62" s="18"/>
      <c r="J62" s="18"/>
      <c r="K62" s="18"/>
    </row>
    <row r="63" spans="1:11" ht="26.25" customHeight="1">
      <c r="A63" s="58" t="s">
        <v>2051</v>
      </c>
      <c r="B63" s="59">
        <v>3</v>
      </c>
      <c r="C63" s="18"/>
      <c r="D63" s="18"/>
      <c r="E63" s="18"/>
      <c r="F63" s="18"/>
      <c r="G63" s="18"/>
      <c r="H63" s="18"/>
      <c r="I63" s="18"/>
      <c r="J63" s="18"/>
      <c r="K63" s="18"/>
    </row>
    <row r="64" spans="1:11" ht="26.25" customHeight="1">
      <c r="A64" s="58" t="s">
        <v>2052</v>
      </c>
      <c r="B64" s="59">
        <v>6</v>
      </c>
      <c r="C64" s="18"/>
      <c r="D64" s="18"/>
      <c r="E64" s="18"/>
      <c r="F64" s="18"/>
      <c r="G64" s="18"/>
      <c r="H64" s="18"/>
      <c r="I64" s="18"/>
      <c r="J64" s="18"/>
      <c r="K64" s="18"/>
    </row>
    <row r="65" spans="1:11" ht="26.25" customHeight="1">
      <c r="A65" s="58" t="s">
        <v>2053</v>
      </c>
      <c r="B65" s="59">
        <v>2000</v>
      </c>
      <c r="C65" s="18"/>
      <c r="D65" s="18"/>
      <c r="E65" s="18"/>
      <c r="F65" s="18"/>
      <c r="G65" s="18"/>
      <c r="H65" s="18"/>
      <c r="I65" s="18"/>
      <c r="J65" s="18"/>
      <c r="K65" s="18"/>
    </row>
    <row r="66" spans="1:11" ht="26.25" customHeight="1">
      <c r="A66" s="58" t="s">
        <v>2054</v>
      </c>
      <c r="B66" s="59">
        <v>1019</v>
      </c>
      <c r="C66" s="18"/>
      <c r="D66" s="18"/>
      <c r="E66" s="18"/>
      <c r="F66" s="18"/>
      <c r="G66" s="18"/>
      <c r="H66" s="18"/>
      <c r="I66" s="18"/>
      <c r="J66" s="18"/>
      <c r="K66" s="18"/>
    </row>
    <row r="67" spans="1:11" ht="26.25" customHeight="1">
      <c r="A67" s="58" t="s">
        <v>2055</v>
      </c>
      <c r="B67" s="59">
        <v>12</v>
      </c>
      <c r="C67" s="18"/>
      <c r="D67" s="18"/>
      <c r="E67" s="18"/>
      <c r="F67" s="18"/>
      <c r="G67" s="18"/>
      <c r="H67" s="18"/>
      <c r="I67" s="18"/>
      <c r="J67" s="18"/>
      <c r="K67" s="18"/>
    </row>
    <row r="68" spans="1:11" ht="26.25" customHeight="1">
      <c r="A68" s="58" t="s">
        <v>2056</v>
      </c>
      <c r="B68" s="59">
        <v>51</v>
      </c>
      <c r="C68" s="18"/>
      <c r="D68" s="18"/>
      <c r="E68" s="18"/>
      <c r="F68" s="18"/>
      <c r="G68" s="18"/>
      <c r="H68" s="18"/>
      <c r="I68" s="18"/>
      <c r="J68" s="18"/>
      <c r="K68" s="18"/>
    </row>
    <row r="69" spans="1:11" ht="26.25" customHeight="1">
      <c r="A69" s="58" t="s">
        <v>2057</v>
      </c>
      <c r="B69" s="59">
        <v>103</v>
      </c>
      <c r="C69" s="18"/>
      <c r="D69" s="18"/>
      <c r="E69" s="18"/>
      <c r="F69" s="18"/>
      <c r="G69" s="18"/>
      <c r="H69" s="18"/>
      <c r="I69" s="18"/>
      <c r="J69" s="18"/>
      <c r="K69" s="18"/>
    </row>
    <row r="70" spans="1:11" ht="26.25" customHeight="1">
      <c r="A70" s="58" t="s">
        <v>2058</v>
      </c>
      <c r="B70" s="59">
        <v>11</v>
      </c>
      <c r="C70" s="18"/>
      <c r="D70" s="18"/>
      <c r="E70" s="18"/>
      <c r="F70" s="18"/>
      <c r="G70" s="18"/>
      <c r="H70" s="18"/>
      <c r="I70" s="18"/>
      <c r="J70" s="18"/>
      <c r="K70" s="18"/>
    </row>
    <row r="71" spans="1:11" ht="26.25" customHeight="1">
      <c r="A71" s="58" t="s">
        <v>2059</v>
      </c>
      <c r="B71" s="59">
        <v>11</v>
      </c>
      <c r="C71" s="18"/>
      <c r="D71" s="18"/>
      <c r="E71" s="18"/>
      <c r="F71" s="18"/>
      <c r="G71" s="18"/>
      <c r="H71" s="18"/>
      <c r="I71" s="18"/>
      <c r="J71" s="18"/>
      <c r="K71" s="18"/>
    </row>
    <row r="72" spans="1:11" ht="26.25" customHeight="1">
      <c r="A72" s="58" t="s">
        <v>2060</v>
      </c>
      <c r="B72" s="59">
        <v>1000</v>
      </c>
      <c r="C72" s="18"/>
      <c r="D72" s="18"/>
      <c r="E72" s="18"/>
      <c r="F72" s="18"/>
      <c r="G72" s="18"/>
      <c r="H72" s="18"/>
      <c r="I72" s="18"/>
      <c r="J72" s="18"/>
      <c r="K72" s="18"/>
    </row>
    <row r="73" spans="1:11" ht="26.25" customHeight="1">
      <c r="A73" s="58" t="s">
        <v>2061</v>
      </c>
      <c r="B73" s="59">
        <v>223</v>
      </c>
      <c r="C73" s="18"/>
      <c r="D73" s="18"/>
      <c r="E73" s="18"/>
      <c r="F73" s="18"/>
      <c r="G73" s="18"/>
      <c r="H73" s="18"/>
      <c r="I73" s="18"/>
      <c r="J73" s="18"/>
      <c r="K73" s="18"/>
    </row>
    <row r="74" spans="1:11" ht="26.25" customHeight="1">
      <c r="A74" s="58" t="s">
        <v>2062</v>
      </c>
      <c r="B74" s="59">
        <v>1</v>
      </c>
      <c r="C74" s="18"/>
      <c r="D74" s="18"/>
      <c r="E74" s="18"/>
      <c r="F74" s="18"/>
      <c r="G74" s="18"/>
      <c r="H74" s="18"/>
      <c r="I74" s="18"/>
      <c r="J74" s="18"/>
      <c r="K74" s="18"/>
    </row>
    <row r="75" spans="1:11" ht="26.25" customHeight="1">
      <c r="A75" s="58" t="s">
        <v>2063</v>
      </c>
      <c r="B75" s="59">
        <v>11</v>
      </c>
      <c r="C75" s="18"/>
      <c r="D75" s="18"/>
      <c r="E75" s="18"/>
      <c r="F75" s="18"/>
      <c r="G75" s="18"/>
      <c r="H75" s="18"/>
      <c r="I75" s="18"/>
      <c r="J75" s="18"/>
      <c r="K75" s="18"/>
    </row>
    <row r="76" spans="1:11" ht="26.25" customHeight="1">
      <c r="A76" s="58" t="s">
        <v>2064</v>
      </c>
      <c r="B76" s="59">
        <v>15</v>
      </c>
      <c r="C76" s="18"/>
      <c r="D76" s="18"/>
      <c r="E76" s="18"/>
      <c r="F76" s="18"/>
      <c r="G76" s="18"/>
      <c r="H76" s="18"/>
      <c r="I76" s="18"/>
      <c r="J76" s="18"/>
      <c r="K76" s="18"/>
    </row>
    <row r="77" spans="1:11" ht="26.25" customHeight="1">
      <c r="A77" s="58" t="s">
        <v>2065</v>
      </c>
      <c r="B77" s="59">
        <v>814</v>
      </c>
      <c r="C77" s="18"/>
      <c r="D77" s="18"/>
      <c r="E77" s="18"/>
      <c r="F77" s="18"/>
      <c r="G77" s="18"/>
      <c r="H77" s="18"/>
      <c r="I77" s="18"/>
      <c r="J77" s="18"/>
      <c r="K77" s="18"/>
    </row>
    <row r="78" spans="1:11" ht="26.25" customHeight="1">
      <c r="A78" s="58" t="s">
        <v>2066</v>
      </c>
      <c r="B78" s="59">
        <v>2</v>
      </c>
      <c r="C78" s="18"/>
      <c r="D78" s="18"/>
      <c r="E78" s="18"/>
      <c r="F78" s="18"/>
      <c r="G78" s="18"/>
      <c r="H78" s="18"/>
      <c r="I78" s="18"/>
      <c r="J78" s="18"/>
      <c r="K78" s="18"/>
    </row>
    <row r="79" spans="1:11" ht="26.25" customHeight="1">
      <c r="A79" s="58" t="s">
        <v>2067</v>
      </c>
      <c r="B79" s="59">
        <v>128</v>
      </c>
      <c r="C79" s="18"/>
      <c r="D79" s="18"/>
      <c r="E79" s="18"/>
      <c r="F79" s="18"/>
      <c r="G79" s="18"/>
      <c r="H79" s="18"/>
      <c r="I79" s="18"/>
      <c r="J79" s="18"/>
      <c r="K79" s="18"/>
    </row>
    <row r="80" spans="1:11" ht="26.25" customHeight="1">
      <c r="A80" s="58" t="s">
        <v>2068</v>
      </c>
      <c r="B80" s="59">
        <v>1</v>
      </c>
      <c r="C80" s="18"/>
      <c r="D80" s="18"/>
      <c r="E80" s="18"/>
      <c r="F80" s="18"/>
      <c r="G80" s="18"/>
      <c r="H80" s="18"/>
      <c r="I80" s="18"/>
      <c r="J80" s="18"/>
      <c r="K80" s="18"/>
    </row>
    <row r="81" spans="1:11" ht="26.25" customHeight="1">
      <c r="A81" s="58" t="s">
        <v>2069</v>
      </c>
      <c r="B81" s="59">
        <v>352</v>
      </c>
      <c r="C81" s="18"/>
      <c r="D81" s="18"/>
      <c r="E81" s="18"/>
      <c r="F81" s="18"/>
      <c r="G81" s="18"/>
      <c r="H81" s="18"/>
      <c r="I81" s="18"/>
      <c r="J81" s="18"/>
      <c r="K81" s="18"/>
    </row>
    <row r="82" spans="1:11" ht="26.25" customHeight="1">
      <c r="A82" s="58" t="s">
        <v>2070</v>
      </c>
      <c r="B82" s="59">
        <v>1</v>
      </c>
      <c r="C82" s="18"/>
      <c r="D82" s="18"/>
      <c r="E82" s="18"/>
      <c r="F82" s="18"/>
      <c r="G82" s="18"/>
      <c r="H82" s="18"/>
      <c r="I82" s="18"/>
      <c r="J82" s="18"/>
      <c r="K82" s="18"/>
    </row>
    <row r="83" spans="1:11" ht="26.25" customHeight="1">
      <c r="A83" s="58" t="s">
        <v>2071</v>
      </c>
      <c r="B83" s="59">
        <v>34</v>
      </c>
      <c r="C83" s="18"/>
      <c r="D83" s="18"/>
      <c r="E83" s="18"/>
      <c r="F83" s="18"/>
      <c r="G83" s="18"/>
      <c r="H83" s="18"/>
      <c r="I83" s="18"/>
      <c r="J83" s="18"/>
      <c r="K83" s="18"/>
    </row>
    <row r="84" spans="1:11" ht="26.25" customHeight="1">
      <c r="A84" s="58" t="s">
        <v>2072</v>
      </c>
      <c r="B84" s="59">
        <v>17</v>
      </c>
      <c r="C84" s="18"/>
      <c r="D84" s="18"/>
      <c r="E84" s="18"/>
      <c r="F84" s="18"/>
      <c r="G84" s="18"/>
      <c r="H84" s="18"/>
      <c r="I84" s="18"/>
      <c r="J84" s="18"/>
      <c r="K84" s="18"/>
    </row>
    <row r="85" spans="1:11" ht="26.25" customHeight="1">
      <c r="A85" s="58" t="s">
        <v>2073</v>
      </c>
      <c r="B85" s="59">
        <v>29</v>
      </c>
      <c r="C85" s="18"/>
      <c r="D85" s="18"/>
      <c r="E85" s="18"/>
      <c r="F85" s="18"/>
      <c r="G85" s="18"/>
      <c r="H85" s="18"/>
      <c r="I85" s="18"/>
      <c r="J85" s="18"/>
      <c r="K85" s="18"/>
    </row>
    <row r="86" spans="1:11" ht="26.25" customHeight="1">
      <c r="A86" s="58" t="s">
        <v>2074</v>
      </c>
      <c r="B86" s="59">
        <v>17</v>
      </c>
      <c r="C86" s="18"/>
      <c r="D86" s="18"/>
      <c r="E86" s="18"/>
      <c r="F86" s="18"/>
      <c r="G86" s="18"/>
      <c r="H86" s="18"/>
      <c r="I86" s="18"/>
      <c r="J86" s="18"/>
      <c r="K86" s="18"/>
    </row>
    <row r="87" spans="1:11" ht="26.25" customHeight="1">
      <c r="A87" s="58" t="s">
        <v>2075</v>
      </c>
      <c r="B87" s="59">
        <v>41</v>
      </c>
      <c r="C87" s="18"/>
      <c r="D87" s="18"/>
      <c r="E87" s="18"/>
      <c r="F87" s="18"/>
      <c r="G87" s="18"/>
      <c r="H87" s="18"/>
      <c r="I87" s="18"/>
      <c r="J87" s="18"/>
      <c r="K87" s="18"/>
    </row>
    <row r="88" spans="1:11" ht="26.25" customHeight="1">
      <c r="A88" s="58" t="s">
        <v>2076</v>
      </c>
      <c r="B88" s="59">
        <v>17</v>
      </c>
      <c r="C88" s="18"/>
      <c r="D88" s="18"/>
      <c r="E88" s="18"/>
      <c r="F88" s="18"/>
      <c r="G88" s="18"/>
      <c r="H88" s="18"/>
      <c r="I88" s="18"/>
      <c r="J88" s="18"/>
      <c r="K88" s="18"/>
    </row>
    <row r="89" spans="1:11" ht="26.25" customHeight="1">
      <c r="A89" s="58" t="s">
        <v>2077</v>
      </c>
      <c r="B89" s="59">
        <v>37</v>
      </c>
      <c r="C89" s="18"/>
      <c r="D89" s="18"/>
      <c r="E89" s="18"/>
      <c r="F89" s="18"/>
      <c r="G89" s="18"/>
      <c r="H89" s="18"/>
      <c r="I89" s="18"/>
      <c r="J89" s="18"/>
      <c r="K89" s="18"/>
    </row>
    <row r="90" spans="1:11" ht="26.25" customHeight="1">
      <c r="A90" s="58" t="s">
        <v>2078</v>
      </c>
      <c r="B90" s="59">
        <v>69</v>
      </c>
      <c r="C90" s="18"/>
      <c r="D90" s="18"/>
      <c r="E90" s="18"/>
      <c r="F90" s="18"/>
      <c r="G90" s="18"/>
      <c r="H90" s="18"/>
      <c r="I90" s="18"/>
      <c r="J90" s="18"/>
      <c r="K90" s="18"/>
    </row>
    <row r="91" spans="1:11" ht="26.25" customHeight="1">
      <c r="A91" s="58" t="s">
        <v>2079</v>
      </c>
      <c r="B91" s="59">
        <v>201</v>
      </c>
      <c r="C91" s="18"/>
      <c r="D91" s="18"/>
      <c r="E91" s="18"/>
      <c r="F91" s="18"/>
      <c r="G91" s="18"/>
      <c r="H91" s="18"/>
      <c r="I91" s="18"/>
      <c r="J91" s="18"/>
      <c r="K91" s="18"/>
    </row>
    <row r="92" spans="1:11" ht="26.25" customHeight="1">
      <c r="A92" s="58" t="s">
        <v>2080</v>
      </c>
      <c r="B92" s="59">
        <v>500</v>
      </c>
      <c r="C92" s="18"/>
      <c r="D92" s="18"/>
      <c r="E92" s="18"/>
      <c r="F92" s="18"/>
      <c r="G92" s="18"/>
      <c r="H92" s="18"/>
      <c r="I92" s="18"/>
      <c r="J92" s="18"/>
      <c r="K92" s="18"/>
    </row>
    <row r="93" spans="1:11" ht="26.25" customHeight="1">
      <c r="A93" s="58" t="s">
        <v>2081</v>
      </c>
      <c r="B93" s="59">
        <v>4</v>
      </c>
      <c r="C93" s="18"/>
      <c r="D93" s="18"/>
      <c r="E93" s="18"/>
      <c r="F93" s="18"/>
      <c r="G93" s="18"/>
      <c r="H93" s="18"/>
      <c r="I93" s="18"/>
      <c r="J93" s="18"/>
      <c r="K93" s="18"/>
    </row>
    <row r="94" spans="1:11" ht="26.25" customHeight="1">
      <c r="A94" s="58" t="s">
        <v>2082</v>
      </c>
      <c r="B94" s="59">
        <v>61</v>
      </c>
      <c r="C94" s="18"/>
      <c r="D94" s="18"/>
      <c r="E94" s="18"/>
      <c r="F94" s="18"/>
      <c r="G94" s="18"/>
      <c r="H94" s="18"/>
      <c r="I94" s="18"/>
      <c r="J94" s="18"/>
      <c r="K94" s="18"/>
    </row>
    <row r="95" spans="1:11" ht="26.25" customHeight="1">
      <c r="A95" s="58" t="s">
        <v>2083</v>
      </c>
      <c r="B95" s="59">
        <v>900</v>
      </c>
      <c r="C95" s="18"/>
      <c r="D95" s="18"/>
      <c r="E95" s="18"/>
      <c r="F95" s="18"/>
      <c r="G95" s="18"/>
      <c r="H95" s="18"/>
      <c r="I95" s="18"/>
      <c r="J95" s="18"/>
      <c r="K95" s="18"/>
    </row>
    <row r="96" spans="1:11" ht="26.25" customHeight="1">
      <c r="A96" s="58" t="s">
        <v>2084</v>
      </c>
      <c r="B96" s="59">
        <v>32</v>
      </c>
      <c r="C96" s="18"/>
      <c r="D96" s="18"/>
      <c r="E96" s="18"/>
      <c r="F96" s="18"/>
      <c r="G96" s="18"/>
      <c r="H96" s="18"/>
      <c r="I96" s="18"/>
      <c r="J96" s="18"/>
      <c r="K96" s="18"/>
    </row>
    <row r="97" spans="1:11" ht="26.25" customHeight="1">
      <c r="A97" s="58" t="s">
        <v>2085</v>
      </c>
      <c r="B97" s="59">
        <v>1000</v>
      </c>
      <c r="C97" s="18"/>
      <c r="D97" s="18"/>
      <c r="E97" s="18"/>
      <c r="F97" s="18"/>
      <c r="G97" s="18"/>
      <c r="H97" s="18"/>
      <c r="I97" s="18"/>
      <c r="J97" s="18"/>
      <c r="K97" s="18"/>
    </row>
    <row r="98" spans="1:11" ht="26.25" customHeight="1">
      <c r="A98" s="58" t="s">
        <v>2086</v>
      </c>
      <c r="B98" s="59">
        <v>76</v>
      </c>
      <c r="C98" s="18"/>
      <c r="D98" s="18"/>
      <c r="E98" s="18"/>
      <c r="F98" s="18"/>
      <c r="G98" s="18"/>
      <c r="H98" s="18"/>
      <c r="I98" s="18"/>
      <c r="J98" s="18"/>
      <c r="K98" s="18"/>
    </row>
    <row r="99" spans="1:11" ht="26.25" customHeight="1">
      <c r="A99" s="58" t="s">
        <v>2087</v>
      </c>
      <c r="B99" s="59">
        <v>100</v>
      </c>
      <c r="C99" s="18"/>
      <c r="D99" s="18"/>
      <c r="E99" s="18"/>
      <c r="F99" s="18"/>
      <c r="G99" s="18"/>
      <c r="H99" s="18"/>
      <c r="I99" s="18"/>
      <c r="J99" s="18"/>
      <c r="K99" s="18"/>
    </row>
    <row r="100" spans="1:11" ht="26.25" customHeight="1">
      <c r="A100" s="58" t="s">
        <v>2088</v>
      </c>
      <c r="B100" s="59">
        <v>60</v>
      </c>
      <c r="C100" s="18"/>
      <c r="D100" s="18"/>
      <c r="E100" s="18"/>
      <c r="F100" s="18"/>
      <c r="G100" s="18"/>
      <c r="H100" s="18"/>
      <c r="I100" s="18"/>
      <c r="J100" s="18"/>
      <c r="K100" s="18"/>
    </row>
    <row r="101" spans="1:11" ht="26.25" customHeight="1">
      <c r="A101" s="58" t="s">
        <v>2089</v>
      </c>
      <c r="B101" s="59">
        <v>50</v>
      </c>
      <c r="C101" s="18"/>
      <c r="D101" s="18"/>
      <c r="E101" s="18"/>
      <c r="F101" s="18"/>
      <c r="G101" s="18"/>
      <c r="H101" s="18"/>
      <c r="I101" s="18"/>
      <c r="J101" s="18"/>
      <c r="K101" s="18"/>
    </row>
    <row r="102" spans="1:11" ht="26.25" customHeight="1">
      <c r="A102" s="58" t="s">
        <v>2090</v>
      </c>
      <c r="B102" s="59">
        <v>200</v>
      </c>
      <c r="C102" s="18"/>
      <c r="D102" s="18"/>
      <c r="E102" s="18"/>
      <c r="F102" s="18"/>
      <c r="G102" s="18"/>
      <c r="H102" s="18"/>
      <c r="I102" s="18"/>
      <c r="J102" s="18"/>
      <c r="K102" s="18"/>
    </row>
    <row r="103" spans="1:11" ht="26.25" customHeight="1">
      <c r="A103" s="58" t="s">
        <v>2091</v>
      </c>
      <c r="B103" s="59">
        <v>57</v>
      </c>
      <c r="C103" s="18"/>
      <c r="D103" s="18"/>
      <c r="E103" s="18"/>
      <c r="F103" s="18"/>
      <c r="G103" s="18"/>
      <c r="H103" s="18"/>
      <c r="I103" s="18"/>
      <c r="J103" s="18"/>
      <c r="K103" s="18"/>
    </row>
    <row r="104" spans="1:11" ht="26.25" customHeight="1">
      <c r="A104" s="58" t="s">
        <v>2092</v>
      </c>
      <c r="B104" s="59">
        <v>743</v>
      </c>
      <c r="C104" s="18"/>
      <c r="D104" s="18"/>
      <c r="E104" s="18"/>
      <c r="F104" s="18"/>
      <c r="G104" s="18"/>
      <c r="H104" s="18"/>
      <c r="I104" s="18"/>
      <c r="J104" s="18"/>
      <c r="K104" s="18"/>
    </row>
    <row r="105" spans="1:11" ht="26.25" customHeight="1">
      <c r="A105" s="60" t="s">
        <v>2093</v>
      </c>
      <c r="B105" s="61">
        <v>30285</v>
      </c>
      <c r="C105" s="18"/>
      <c r="D105" s="18"/>
      <c r="E105" s="18"/>
      <c r="F105" s="18"/>
      <c r="G105" s="18"/>
      <c r="H105" s="18"/>
      <c r="I105" s="18"/>
      <c r="J105" s="18"/>
      <c r="K105" s="18"/>
    </row>
    <row r="106" spans="1:11" ht="26.25" customHeight="1">
      <c r="A106" s="18"/>
      <c r="B106" s="18"/>
      <c r="C106" s="18"/>
      <c r="D106" s="18"/>
      <c r="E106" s="18"/>
      <c r="F106" s="18"/>
      <c r="G106" s="18"/>
      <c r="H106" s="18"/>
      <c r="I106" s="18"/>
      <c r="J106" s="18"/>
      <c r="K106" s="18"/>
    </row>
    <row r="107" spans="1:11" ht="26.25" customHeight="1">
      <c r="A107" s="18"/>
      <c r="B107" s="18"/>
      <c r="C107" s="18"/>
      <c r="D107" s="18"/>
      <c r="E107" s="18"/>
      <c r="F107" s="18"/>
      <c r="G107" s="18"/>
      <c r="H107" s="18"/>
      <c r="I107" s="18"/>
      <c r="J107" s="18"/>
      <c r="K107" s="18"/>
    </row>
    <row r="108" spans="1:11" ht="26.25" customHeight="1">
      <c r="A108" s="18"/>
      <c r="B108" s="18"/>
      <c r="C108" s="18"/>
      <c r="D108" s="18"/>
      <c r="E108" s="18"/>
      <c r="F108" s="18"/>
      <c r="G108" s="18"/>
      <c r="H108" s="18"/>
      <c r="I108" s="18"/>
      <c r="J108" s="18"/>
      <c r="K108" s="18"/>
    </row>
    <row r="109" spans="1:11" ht="26.25" customHeight="1">
      <c r="A109" s="18"/>
      <c r="B109" s="18"/>
      <c r="C109" s="18"/>
      <c r="D109" s="18"/>
      <c r="E109" s="18"/>
      <c r="F109" s="18"/>
      <c r="G109" s="18"/>
      <c r="H109" s="18"/>
      <c r="I109" s="18"/>
      <c r="J109" s="18"/>
      <c r="K109" s="18"/>
    </row>
    <row r="110" spans="1:11" ht="26.25" customHeight="1">
      <c r="A110" s="18"/>
      <c r="B110" s="18"/>
      <c r="C110" s="18"/>
      <c r="D110" s="18"/>
      <c r="E110" s="18"/>
      <c r="F110" s="18"/>
      <c r="G110" s="18"/>
      <c r="H110" s="18"/>
      <c r="I110" s="18"/>
      <c r="J110" s="18"/>
      <c r="K110" s="18"/>
    </row>
    <row r="111" spans="1:11" ht="26.25" customHeight="1">
      <c r="A111" s="18"/>
      <c r="B111" s="18"/>
      <c r="C111" s="18"/>
      <c r="D111" s="18"/>
      <c r="E111" s="18"/>
      <c r="F111" s="18"/>
      <c r="G111" s="18"/>
      <c r="H111" s="18"/>
      <c r="I111" s="18"/>
      <c r="J111" s="18"/>
      <c r="K111" s="18"/>
    </row>
    <row r="112" spans="1:11" ht="26.25" customHeight="1">
      <c r="A112" s="18"/>
      <c r="B112" s="18"/>
      <c r="C112" s="18"/>
      <c r="D112" s="18"/>
      <c r="E112" s="18"/>
      <c r="F112" s="18"/>
      <c r="G112" s="18"/>
      <c r="H112" s="18"/>
      <c r="I112" s="18"/>
      <c r="J112" s="18"/>
      <c r="K112" s="18"/>
    </row>
    <row r="113" spans="1:11" ht="26.25" customHeight="1">
      <c r="A113" s="18"/>
      <c r="B113" s="18"/>
      <c r="C113" s="18"/>
      <c r="D113" s="18"/>
      <c r="E113" s="18"/>
      <c r="F113" s="18"/>
      <c r="G113" s="18"/>
      <c r="H113" s="18"/>
      <c r="I113" s="18"/>
      <c r="J113" s="18"/>
      <c r="K113" s="18"/>
    </row>
    <row r="114" spans="1:11" ht="26.25" customHeight="1">
      <c r="A114" s="18"/>
      <c r="B114" s="18"/>
      <c r="C114" s="18"/>
      <c r="D114" s="18"/>
      <c r="E114" s="18"/>
      <c r="F114" s="18"/>
      <c r="G114" s="18"/>
      <c r="H114" s="18"/>
      <c r="I114" s="18"/>
      <c r="J114" s="18"/>
      <c r="K114" s="18"/>
    </row>
    <row r="115" spans="1:11" ht="26.25" customHeight="1">
      <c r="A115" s="18"/>
      <c r="B115" s="18"/>
      <c r="C115" s="18"/>
      <c r="D115" s="18"/>
      <c r="E115" s="18"/>
      <c r="F115" s="18"/>
      <c r="G115" s="18"/>
      <c r="H115" s="18"/>
      <c r="I115" s="18"/>
      <c r="J115" s="18"/>
      <c r="K115" s="18"/>
    </row>
    <row r="116" spans="1:11" ht="26.25" customHeight="1">
      <c r="A116" s="18"/>
      <c r="B116" s="18"/>
      <c r="C116" s="18"/>
      <c r="D116" s="18"/>
      <c r="E116" s="18"/>
      <c r="F116" s="18"/>
      <c r="G116" s="18"/>
      <c r="H116" s="18"/>
      <c r="I116" s="18"/>
      <c r="J116" s="18"/>
      <c r="K116" s="18"/>
    </row>
    <row r="117" spans="1:11" ht="26.25" customHeight="1">
      <c r="A117" s="18"/>
      <c r="B117" s="18"/>
      <c r="C117" s="18"/>
      <c r="D117" s="18"/>
      <c r="E117" s="18"/>
      <c r="F117" s="18"/>
      <c r="G117" s="18"/>
      <c r="H117" s="18"/>
      <c r="I117" s="18"/>
      <c r="J117" s="18"/>
      <c r="K117" s="18"/>
    </row>
    <row r="118" spans="1:11" ht="26.25" customHeight="1">
      <c r="A118" s="18"/>
      <c r="B118" s="18"/>
      <c r="C118" s="18"/>
      <c r="D118" s="18"/>
      <c r="E118" s="18"/>
      <c r="F118" s="18"/>
      <c r="G118" s="18"/>
      <c r="H118" s="18"/>
      <c r="I118" s="18"/>
      <c r="J118" s="18"/>
      <c r="K118" s="18"/>
    </row>
    <row r="119" spans="1:11" ht="26.25" customHeight="1">
      <c r="A119" s="18"/>
      <c r="B119" s="18"/>
      <c r="C119" s="18"/>
      <c r="D119" s="18"/>
      <c r="E119" s="18"/>
      <c r="F119" s="18"/>
      <c r="G119" s="18"/>
      <c r="H119" s="18"/>
      <c r="I119" s="18"/>
      <c r="J119" s="18"/>
      <c r="K119" s="18"/>
    </row>
    <row r="120" spans="1:11" ht="26.25" customHeight="1">
      <c r="A120" s="18"/>
      <c r="B120" s="18"/>
      <c r="C120" s="18"/>
      <c r="D120" s="18"/>
      <c r="E120" s="18"/>
      <c r="F120" s="18"/>
      <c r="G120" s="18"/>
      <c r="H120" s="18"/>
      <c r="I120" s="18"/>
      <c r="J120" s="18"/>
      <c r="K120" s="18"/>
    </row>
    <row r="121" spans="1:11" ht="26.25" customHeight="1">
      <c r="A121" s="18"/>
      <c r="B121" s="18"/>
      <c r="C121" s="18"/>
      <c r="D121" s="18"/>
      <c r="E121" s="18"/>
      <c r="F121" s="18"/>
      <c r="G121" s="18"/>
      <c r="H121" s="18"/>
      <c r="I121" s="18"/>
      <c r="J121" s="18"/>
      <c r="K121" s="18"/>
    </row>
    <row r="122" spans="1:11" ht="26.25" customHeight="1">
      <c r="A122" s="18"/>
      <c r="B122" s="18"/>
      <c r="C122" s="18"/>
      <c r="D122" s="18"/>
      <c r="E122" s="18"/>
      <c r="F122" s="18"/>
      <c r="G122" s="18"/>
      <c r="H122" s="18"/>
      <c r="I122" s="18"/>
      <c r="J122" s="18"/>
      <c r="K122" s="18"/>
    </row>
    <row r="123" spans="1:11" ht="26.25" customHeight="1">
      <c r="A123" s="18"/>
      <c r="B123" s="18"/>
      <c r="C123" s="18"/>
      <c r="D123" s="18"/>
      <c r="E123" s="18"/>
      <c r="F123" s="18"/>
      <c r="G123" s="18"/>
      <c r="H123" s="18"/>
      <c r="I123" s="18"/>
      <c r="J123" s="18"/>
      <c r="K123" s="18"/>
    </row>
    <row r="124" spans="1:11" ht="26.25" customHeight="1">
      <c r="A124" s="18"/>
      <c r="B124" s="18"/>
      <c r="C124" s="18"/>
      <c r="D124" s="18"/>
      <c r="E124" s="18"/>
      <c r="F124" s="18"/>
      <c r="G124" s="18"/>
      <c r="H124" s="18"/>
      <c r="I124" s="18"/>
      <c r="J124" s="18"/>
      <c r="K124" s="18"/>
    </row>
    <row r="125" spans="1:11" ht="26.25" customHeight="1">
      <c r="A125" s="18"/>
      <c r="B125" s="18"/>
      <c r="C125" s="18"/>
      <c r="D125" s="18"/>
      <c r="E125" s="18"/>
      <c r="F125" s="18"/>
      <c r="G125" s="18"/>
      <c r="H125" s="18"/>
      <c r="I125" s="18"/>
      <c r="J125" s="18"/>
      <c r="K125" s="18"/>
    </row>
    <row r="126" spans="1:11" ht="26.25" customHeight="1">
      <c r="A126" s="18"/>
      <c r="B126" s="18"/>
      <c r="C126" s="18"/>
      <c r="D126" s="18"/>
      <c r="E126" s="18"/>
      <c r="F126" s="18"/>
      <c r="G126" s="18"/>
      <c r="H126" s="18"/>
      <c r="I126" s="18"/>
      <c r="J126" s="18"/>
      <c r="K126" s="18"/>
    </row>
    <row r="127" spans="1:11" ht="26.25" customHeight="1">
      <c r="A127" s="18"/>
      <c r="B127" s="18"/>
      <c r="C127" s="18"/>
      <c r="D127" s="18"/>
      <c r="E127" s="18"/>
      <c r="F127" s="18"/>
      <c r="G127" s="18"/>
      <c r="H127" s="18"/>
      <c r="I127" s="18"/>
      <c r="J127" s="18"/>
      <c r="K127" s="18"/>
    </row>
    <row r="128" spans="1:11" ht="26.25" customHeight="1">
      <c r="A128" s="18"/>
      <c r="B128" s="18"/>
      <c r="C128" s="18"/>
      <c r="D128" s="18"/>
      <c r="E128" s="18"/>
      <c r="F128" s="18"/>
      <c r="G128" s="18"/>
      <c r="H128" s="18"/>
      <c r="I128" s="18"/>
      <c r="J128" s="18"/>
      <c r="K128" s="18"/>
    </row>
    <row r="129" spans="1:11" ht="26.25" customHeight="1">
      <c r="A129" s="18"/>
      <c r="B129" s="18"/>
      <c r="C129" s="18"/>
      <c r="D129" s="18"/>
      <c r="E129" s="18"/>
      <c r="F129" s="18"/>
      <c r="G129" s="18"/>
      <c r="H129" s="18"/>
      <c r="I129" s="18"/>
      <c r="J129" s="18"/>
      <c r="K129" s="18"/>
    </row>
    <row r="130" spans="1:11" ht="26.25" customHeight="1">
      <c r="A130" s="18"/>
      <c r="B130" s="18"/>
      <c r="C130" s="18"/>
      <c r="D130" s="18"/>
      <c r="E130" s="18"/>
      <c r="F130" s="18"/>
      <c r="G130" s="18"/>
      <c r="H130" s="18"/>
      <c r="I130" s="18"/>
      <c r="J130" s="18"/>
      <c r="K130" s="18"/>
    </row>
    <row r="131" spans="1:11" ht="26.25" customHeight="1">
      <c r="A131" s="18"/>
      <c r="B131" s="18"/>
      <c r="C131" s="18"/>
      <c r="D131" s="18"/>
      <c r="E131" s="18"/>
      <c r="F131" s="18"/>
      <c r="G131" s="18"/>
      <c r="H131" s="18"/>
      <c r="I131" s="18"/>
      <c r="J131" s="18"/>
      <c r="K131" s="18"/>
    </row>
    <row r="132" spans="1:11" ht="26.25" customHeight="1">
      <c r="A132" s="18"/>
      <c r="B132" s="18"/>
      <c r="C132" s="18"/>
      <c r="D132" s="18"/>
      <c r="E132" s="18"/>
      <c r="F132" s="18"/>
      <c r="G132" s="18"/>
      <c r="H132" s="18"/>
      <c r="I132" s="18"/>
      <c r="J132" s="18"/>
      <c r="K132" s="18"/>
    </row>
    <row r="133" spans="1:11" ht="26.25" customHeight="1">
      <c r="A133" s="18"/>
      <c r="B133" s="18"/>
      <c r="C133" s="18"/>
      <c r="D133" s="18"/>
      <c r="E133" s="18"/>
      <c r="F133" s="18"/>
      <c r="G133" s="18"/>
      <c r="H133" s="18"/>
      <c r="I133" s="18"/>
      <c r="J133" s="18"/>
      <c r="K133" s="18"/>
    </row>
    <row r="134" spans="1:11" ht="26.25" customHeight="1">
      <c r="A134" s="18"/>
      <c r="B134" s="18"/>
      <c r="C134" s="18"/>
      <c r="D134" s="18"/>
      <c r="E134" s="18"/>
      <c r="F134" s="18"/>
      <c r="G134" s="18"/>
      <c r="H134" s="18"/>
      <c r="I134" s="18"/>
      <c r="J134" s="18"/>
      <c r="K134" s="18"/>
    </row>
    <row r="135" spans="1:11" ht="26.25" customHeight="1">
      <c r="A135" s="18"/>
      <c r="B135" s="18"/>
      <c r="C135" s="18"/>
      <c r="D135" s="18"/>
      <c r="E135" s="18"/>
      <c r="F135" s="18"/>
      <c r="G135" s="18"/>
      <c r="H135" s="18"/>
      <c r="I135" s="18"/>
      <c r="J135" s="18"/>
      <c r="K135" s="18"/>
    </row>
    <row r="136" spans="1:11" ht="26.25" customHeight="1">
      <c r="A136" s="18"/>
      <c r="B136" s="18"/>
      <c r="C136" s="18"/>
      <c r="D136" s="18"/>
      <c r="E136" s="18"/>
      <c r="F136" s="18"/>
      <c r="G136" s="18"/>
      <c r="H136" s="18"/>
      <c r="I136" s="18"/>
      <c r="J136" s="18"/>
      <c r="K136" s="18"/>
    </row>
    <row r="137" spans="1:11" ht="26.25" customHeight="1">
      <c r="A137" s="18"/>
      <c r="B137" s="18"/>
      <c r="C137" s="18"/>
      <c r="D137" s="18"/>
      <c r="E137" s="18"/>
      <c r="F137" s="18"/>
      <c r="G137" s="18"/>
      <c r="H137" s="18"/>
      <c r="I137" s="18"/>
      <c r="J137" s="18"/>
      <c r="K137" s="18"/>
    </row>
    <row r="138" spans="1:11" ht="26.25" customHeight="1">
      <c r="A138" s="18"/>
      <c r="B138" s="18"/>
      <c r="C138" s="18"/>
      <c r="D138" s="18"/>
      <c r="E138" s="18"/>
      <c r="F138" s="18"/>
      <c r="G138" s="18"/>
      <c r="H138" s="18"/>
      <c r="I138" s="18"/>
      <c r="J138" s="18"/>
      <c r="K138" s="18"/>
    </row>
    <row r="139" spans="1:11" ht="26.25" customHeight="1">
      <c r="A139" s="18"/>
      <c r="B139" s="18"/>
      <c r="C139" s="18"/>
      <c r="D139" s="18"/>
      <c r="E139" s="18"/>
      <c r="F139" s="18"/>
      <c r="G139" s="18"/>
      <c r="H139" s="18"/>
      <c r="I139" s="18"/>
      <c r="J139" s="18"/>
      <c r="K139" s="18"/>
    </row>
    <row r="140" spans="1:11" ht="26.25" customHeight="1">
      <c r="A140" s="18"/>
      <c r="B140" s="18"/>
      <c r="C140" s="18"/>
      <c r="D140" s="18"/>
      <c r="E140" s="18"/>
      <c r="F140" s="18"/>
      <c r="G140" s="18"/>
      <c r="H140" s="18"/>
      <c r="I140" s="18"/>
      <c r="J140" s="18"/>
      <c r="K140" s="18"/>
    </row>
    <row r="141" spans="1:11" ht="26.25" customHeight="1">
      <c r="A141" s="18"/>
      <c r="B141" s="18"/>
      <c r="C141" s="18"/>
      <c r="D141" s="18"/>
      <c r="E141" s="18"/>
      <c r="F141" s="18"/>
      <c r="G141" s="18"/>
      <c r="H141" s="18"/>
      <c r="I141" s="18"/>
      <c r="J141" s="18"/>
      <c r="K141" s="18"/>
    </row>
    <row r="142" spans="1:11" ht="26.25" customHeight="1">
      <c r="A142" s="18"/>
      <c r="B142" s="18"/>
      <c r="C142" s="18"/>
      <c r="D142" s="18"/>
      <c r="E142" s="18"/>
      <c r="F142" s="18"/>
      <c r="G142" s="18"/>
      <c r="H142" s="18"/>
      <c r="I142" s="18"/>
      <c r="J142" s="18"/>
      <c r="K142" s="18"/>
    </row>
    <row r="143" spans="1:11" ht="26.25" customHeight="1">
      <c r="A143" s="18"/>
      <c r="B143" s="18"/>
      <c r="C143" s="18"/>
      <c r="D143" s="18"/>
      <c r="E143" s="18"/>
      <c r="F143" s="18"/>
      <c r="G143" s="18"/>
      <c r="H143" s="18"/>
      <c r="I143" s="18"/>
      <c r="J143" s="18"/>
      <c r="K143" s="18"/>
    </row>
    <row r="144" spans="1:11" ht="26.25" customHeight="1">
      <c r="A144" s="18"/>
      <c r="B144" s="18"/>
      <c r="C144" s="18"/>
      <c r="D144" s="18"/>
      <c r="E144" s="18"/>
      <c r="F144" s="18"/>
      <c r="G144" s="18"/>
      <c r="H144" s="18"/>
      <c r="I144" s="18"/>
      <c r="J144" s="18"/>
      <c r="K144" s="18"/>
    </row>
    <row r="145" spans="1:11" ht="26.25" customHeight="1">
      <c r="A145" s="18"/>
      <c r="B145" s="18"/>
      <c r="C145" s="18"/>
      <c r="D145" s="18"/>
      <c r="E145" s="18"/>
      <c r="F145" s="18"/>
      <c r="G145" s="18"/>
      <c r="H145" s="18"/>
      <c r="I145" s="18"/>
      <c r="J145" s="18"/>
      <c r="K145" s="18"/>
    </row>
    <row r="146" spans="1:11" ht="26.25" customHeight="1">
      <c r="A146" s="18"/>
      <c r="B146" s="18"/>
      <c r="C146" s="18"/>
      <c r="D146" s="18"/>
      <c r="E146" s="18"/>
      <c r="F146" s="18"/>
      <c r="G146" s="18"/>
      <c r="H146" s="18"/>
      <c r="I146" s="18"/>
      <c r="J146" s="18"/>
      <c r="K146" s="18"/>
    </row>
    <row r="147" spans="1:11" ht="26.25" customHeight="1">
      <c r="A147" s="18"/>
      <c r="B147" s="18"/>
      <c r="C147" s="18"/>
      <c r="D147" s="18"/>
      <c r="E147" s="18"/>
      <c r="F147" s="18"/>
      <c r="G147" s="18"/>
      <c r="H147" s="18"/>
      <c r="I147" s="18"/>
      <c r="J147" s="18"/>
      <c r="K147" s="18"/>
    </row>
    <row r="148" spans="1:11" ht="26.25" customHeight="1">
      <c r="A148" s="18"/>
      <c r="B148" s="18"/>
      <c r="C148" s="18"/>
      <c r="D148" s="18"/>
      <c r="E148" s="18"/>
      <c r="F148" s="18"/>
      <c r="G148" s="18"/>
      <c r="H148" s="18"/>
      <c r="I148" s="18"/>
      <c r="J148" s="18"/>
      <c r="K148" s="18"/>
    </row>
    <row r="149" spans="1:11" ht="26.25" customHeight="1">
      <c r="A149" s="18"/>
      <c r="B149" s="18"/>
      <c r="C149" s="18"/>
      <c r="D149" s="18"/>
      <c r="E149" s="18"/>
      <c r="F149" s="18"/>
      <c r="G149" s="18"/>
      <c r="H149" s="18"/>
      <c r="I149" s="18"/>
      <c r="J149" s="18"/>
      <c r="K149" s="18"/>
    </row>
    <row r="150" spans="1:11" ht="26.25" customHeight="1">
      <c r="A150" s="18"/>
      <c r="B150" s="18"/>
      <c r="C150" s="18"/>
      <c r="D150" s="18"/>
      <c r="E150" s="18"/>
      <c r="F150" s="18"/>
      <c r="G150" s="18"/>
      <c r="H150" s="18"/>
      <c r="I150" s="18"/>
      <c r="J150" s="18"/>
      <c r="K150" s="18"/>
    </row>
    <row r="151" spans="1:11" ht="26.25" customHeight="1">
      <c r="A151" s="18"/>
      <c r="B151" s="18"/>
      <c r="C151" s="18"/>
      <c r="D151" s="18"/>
      <c r="E151" s="18"/>
      <c r="F151" s="18"/>
      <c r="G151" s="18"/>
      <c r="H151" s="18"/>
      <c r="I151" s="18"/>
      <c r="J151" s="18"/>
      <c r="K151" s="18"/>
    </row>
    <row r="152" spans="1:11" ht="26.25" customHeight="1">
      <c r="A152" s="18"/>
      <c r="B152" s="18"/>
      <c r="C152" s="18"/>
      <c r="D152" s="18"/>
      <c r="E152" s="18"/>
      <c r="F152" s="18"/>
      <c r="G152" s="18"/>
      <c r="H152" s="18"/>
      <c r="I152" s="18"/>
      <c r="J152" s="18"/>
      <c r="K152" s="18"/>
    </row>
    <row r="153" spans="1:11" ht="26.25" customHeight="1">
      <c r="A153" s="18"/>
      <c r="B153" s="18"/>
      <c r="C153" s="18"/>
      <c r="D153" s="18"/>
      <c r="E153" s="18"/>
      <c r="F153" s="18"/>
      <c r="G153" s="18"/>
      <c r="H153" s="18"/>
      <c r="I153" s="18"/>
      <c r="J153" s="18"/>
      <c r="K153" s="18"/>
    </row>
    <row r="154" spans="1:11" ht="26.25" customHeight="1">
      <c r="A154" s="18"/>
      <c r="B154" s="18"/>
      <c r="C154" s="18"/>
      <c r="D154" s="18"/>
      <c r="E154" s="18"/>
      <c r="F154" s="18"/>
      <c r="G154" s="18"/>
      <c r="H154" s="18"/>
      <c r="I154" s="18"/>
      <c r="J154" s="18"/>
      <c r="K154" s="18"/>
    </row>
    <row r="155" spans="1:11" ht="26.25" customHeight="1">
      <c r="A155" s="18"/>
      <c r="B155" s="18"/>
      <c r="C155" s="18"/>
      <c r="D155" s="18"/>
      <c r="E155" s="18"/>
      <c r="F155" s="18"/>
      <c r="G155" s="18"/>
      <c r="H155" s="18"/>
      <c r="I155" s="18"/>
      <c r="J155" s="18"/>
      <c r="K155" s="18"/>
    </row>
    <row r="156" spans="1:11" ht="26.25" customHeight="1">
      <c r="A156" s="18"/>
      <c r="B156" s="18"/>
      <c r="C156" s="18"/>
      <c r="D156" s="18"/>
      <c r="E156" s="18"/>
      <c r="F156" s="18"/>
      <c r="G156" s="18"/>
      <c r="H156" s="18"/>
      <c r="I156" s="18"/>
      <c r="J156" s="18"/>
      <c r="K156" s="18"/>
    </row>
    <row r="157" spans="1:11" ht="26.25" customHeight="1">
      <c r="A157" s="18"/>
      <c r="B157" s="18"/>
      <c r="C157" s="18"/>
      <c r="D157" s="18"/>
      <c r="E157" s="18"/>
      <c r="F157" s="18"/>
      <c r="G157" s="18"/>
      <c r="H157" s="18"/>
      <c r="I157" s="18"/>
      <c r="J157" s="18"/>
      <c r="K157" s="18"/>
    </row>
    <row r="158" spans="1:11" ht="26.25" customHeight="1">
      <c r="A158" s="18"/>
      <c r="B158" s="18"/>
      <c r="C158" s="18"/>
      <c r="D158" s="18"/>
      <c r="E158" s="18"/>
      <c r="F158" s="18"/>
      <c r="G158" s="18"/>
      <c r="H158" s="18"/>
      <c r="I158" s="18"/>
      <c r="J158" s="18"/>
      <c r="K158" s="18"/>
    </row>
    <row r="159" spans="1:11" ht="26.25" customHeight="1">
      <c r="A159" s="18"/>
      <c r="B159" s="18"/>
      <c r="C159" s="18"/>
      <c r="D159" s="18"/>
      <c r="E159" s="18"/>
      <c r="F159" s="18"/>
      <c r="G159" s="18"/>
      <c r="H159" s="18"/>
      <c r="I159" s="18"/>
      <c r="J159" s="18"/>
      <c r="K159" s="18"/>
    </row>
    <row r="160" spans="1:11" ht="26.25" customHeight="1">
      <c r="A160" s="18"/>
      <c r="B160" s="18"/>
      <c r="C160" s="18"/>
      <c r="D160" s="18"/>
      <c r="E160" s="18"/>
      <c r="F160" s="18"/>
      <c r="G160" s="18"/>
      <c r="H160" s="18"/>
      <c r="I160" s="18"/>
      <c r="J160" s="18"/>
      <c r="K160" s="18"/>
    </row>
    <row r="161" spans="1:11" ht="26.25" customHeight="1">
      <c r="A161" s="18"/>
      <c r="B161" s="18"/>
      <c r="C161" s="18"/>
      <c r="D161" s="18"/>
      <c r="E161" s="18"/>
      <c r="F161" s="18"/>
      <c r="G161" s="18"/>
      <c r="H161" s="18"/>
      <c r="I161" s="18"/>
      <c r="J161" s="18"/>
      <c r="K161" s="18"/>
    </row>
    <row r="162" spans="1:11" ht="26.25" customHeight="1">
      <c r="A162" s="18"/>
      <c r="B162" s="18"/>
      <c r="C162" s="18"/>
      <c r="D162" s="18"/>
      <c r="E162" s="18"/>
      <c r="F162" s="18"/>
      <c r="G162" s="18"/>
      <c r="H162" s="18"/>
      <c r="I162" s="18"/>
      <c r="J162" s="18"/>
      <c r="K162" s="18"/>
    </row>
    <row r="163" spans="1:11" ht="26.25" customHeight="1">
      <c r="A163" s="18"/>
      <c r="B163" s="18"/>
      <c r="C163" s="18"/>
      <c r="D163" s="18"/>
      <c r="E163" s="18"/>
      <c r="F163" s="18"/>
      <c r="G163" s="18"/>
      <c r="H163" s="18"/>
      <c r="I163" s="18"/>
      <c r="J163" s="18"/>
      <c r="K163" s="18"/>
    </row>
    <row r="164" spans="1:11" ht="26.25" customHeight="1">
      <c r="A164" s="18"/>
      <c r="B164" s="18"/>
      <c r="C164" s="18"/>
      <c r="D164" s="18"/>
      <c r="E164" s="18"/>
      <c r="F164" s="18"/>
      <c r="G164" s="18"/>
      <c r="H164" s="18"/>
      <c r="I164" s="18"/>
      <c r="J164" s="18"/>
      <c r="K164" s="18"/>
    </row>
    <row r="165" spans="1:11" ht="26.25" customHeight="1">
      <c r="A165" s="18"/>
      <c r="B165" s="18"/>
      <c r="C165" s="18"/>
      <c r="D165" s="18"/>
      <c r="E165" s="18"/>
      <c r="F165" s="18"/>
      <c r="G165" s="18"/>
      <c r="H165" s="18"/>
      <c r="I165" s="18"/>
      <c r="J165" s="18"/>
      <c r="K165" s="18"/>
    </row>
    <row r="166" spans="1:11" ht="26.25" customHeight="1">
      <c r="A166" s="18"/>
      <c r="B166" s="18"/>
      <c r="C166" s="18"/>
      <c r="D166" s="18"/>
      <c r="E166" s="18"/>
      <c r="F166" s="18"/>
      <c r="G166" s="18"/>
      <c r="H166" s="18"/>
      <c r="I166" s="18"/>
      <c r="J166" s="18"/>
      <c r="K166" s="18"/>
    </row>
    <row r="167" spans="1:11" ht="26.25" customHeight="1">
      <c r="A167" s="18"/>
      <c r="B167" s="18"/>
      <c r="C167" s="18"/>
      <c r="D167" s="18"/>
      <c r="E167" s="18"/>
      <c r="F167" s="18"/>
      <c r="G167" s="18"/>
      <c r="H167" s="18"/>
      <c r="I167" s="18"/>
      <c r="J167" s="18"/>
      <c r="K167" s="18"/>
    </row>
    <row r="168" spans="1:11" ht="26.25" customHeight="1">
      <c r="A168" s="18"/>
      <c r="B168" s="18"/>
      <c r="C168" s="18"/>
      <c r="D168" s="18"/>
      <c r="E168" s="18"/>
      <c r="F168" s="18"/>
      <c r="G168" s="18"/>
      <c r="H168" s="18"/>
      <c r="I168" s="18"/>
      <c r="J168" s="18"/>
      <c r="K168" s="18"/>
    </row>
    <row r="169" spans="1:11" ht="26.25" customHeight="1">
      <c r="A169" s="18"/>
      <c r="B169" s="18"/>
      <c r="C169" s="18"/>
      <c r="D169" s="18"/>
      <c r="E169" s="18"/>
      <c r="F169" s="18"/>
      <c r="G169" s="18"/>
      <c r="H169" s="18"/>
      <c r="I169" s="18"/>
      <c r="J169" s="18"/>
      <c r="K169" s="18"/>
    </row>
    <row r="170" spans="1:11" ht="26.25" customHeight="1">
      <c r="A170" s="18"/>
      <c r="B170" s="18"/>
      <c r="C170" s="18"/>
      <c r="D170" s="18"/>
      <c r="E170" s="18"/>
      <c r="F170" s="18"/>
      <c r="G170" s="18"/>
      <c r="H170" s="18"/>
      <c r="I170" s="18"/>
      <c r="J170" s="18"/>
      <c r="K170" s="18"/>
    </row>
    <row r="171" spans="1:11" ht="26.25" customHeight="1">
      <c r="A171" s="18"/>
      <c r="B171" s="18"/>
      <c r="C171" s="18"/>
      <c r="D171" s="18"/>
      <c r="E171" s="18"/>
      <c r="F171" s="18"/>
      <c r="G171" s="18"/>
      <c r="H171" s="18"/>
      <c r="I171" s="18"/>
      <c r="J171" s="18"/>
      <c r="K171" s="18"/>
    </row>
    <row r="172" spans="1:11" ht="26.25" customHeight="1">
      <c r="A172" s="18"/>
      <c r="B172" s="18"/>
      <c r="C172" s="18"/>
      <c r="D172" s="18"/>
      <c r="E172" s="18"/>
      <c r="F172" s="18"/>
      <c r="G172" s="18"/>
      <c r="H172" s="18"/>
      <c r="I172" s="18"/>
      <c r="J172" s="18"/>
      <c r="K172" s="18"/>
    </row>
    <row r="173" spans="1:11" ht="26.25" customHeight="1">
      <c r="A173" s="18"/>
      <c r="B173" s="18"/>
      <c r="C173" s="18"/>
      <c r="D173" s="18"/>
      <c r="E173" s="18"/>
      <c r="F173" s="18"/>
      <c r="G173" s="18"/>
      <c r="H173" s="18"/>
      <c r="I173" s="18"/>
      <c r="J173" s="18"/>
      <c r="K173" s="18"/>
    </row>
    <row r="174" spans="1:11" ht="26.25" customHeight="1">
      <c r="A174" s="18"/>
      <c r="B174" s="18"/>
      <c r="C174" s="18"/>
      <c r="D174" s="18"/>
      <c r="E174" s="18"/>
      <c r="F174" s="18"/>
      <c r="G174" s="18"/>
      <c r="H174" s="18"/>
      <c r="I174" s="18"/>
      <c r="J174" s="18"/>
      <c r="K174" s="18"/>
    </row>
    <row r="175" spans="1:11" ht="26.25" customHeight="1">
      <c r="A175" s="18"/>
      <c r="B175" s="18"/>
      <c r="C175" s="18"/>
      <c r="D175" s="18"/>
      <c r="E175" s="18"/>
      <c r="F175" s="18"/>
      <c r="G175" s="18"/>
      <c r="H175" s="18"/>
      <c r="I175" s="18"/>
      <c r="J175" s="18"/>
      <c r="K175" s="18"/>
    </row>
    <row r="176" spans="1:11" ht="26.25" customHeight="1">
      <c r="A176" s="18"/>
      <c r="B176" s="18"/>
      <c r="C176" s="18"/>
      <c r="D176" s="18"/>
      <c r="E176" s="18"/>
      <c r="F176" s="18"/>
      <c r="G176" s="18"/>
      <c r="H176" s="18"/>
      <c r="I176" s="18"/>
      <c r="J176" s="18"/>
      <c r="K176" s="18"/>
    </row>
    <row r="177" spans="1:11" ht="26.25" customHeight="1">
      <c r="A177" s="18"/>
      <c r="B177" s="18"/>
      <c r="C177" s="18"/>
      <c r="D177" s="18"/>
      <c r="E177" s="18"/>
      <c r="F177" s="18"/>
      <c r="G177" s="18"/>
      <c r="H177" s="18"/>
      <c r="I177" s="18"/>
      <c r="J177" s="18"/>
      <c r="K177" s="18"/>
    </row>
    <row r="178" spans="1:11" ht="26.25" customHeight="1">
      <c r="A178" s="18"/>
      <c r="B178" s="18"/>
      <c r="C178" s="18"/>
      <c r="D178" s="18"/>
      <c r="E178" s="18"/>
      <c r="F178" s="18"/>
      <c r="G178" s="18"/>
      <c r="H178" s="18"/>
      <c r="I178" s="18"/>
      <c r="J178" s="18"/>
      <c r="K178" s="18"/>
    </row>
    <row r="179" spans="1:11" ht="26.25" customHeight="1">
      <c r="A179" s="18"/>
      <c r="B179" s="18"/>
      <c r="C179" s="18"/>
      <c r="D179" s="18"/>
      <c r="E179" s="18"/>
      <c r="F179" s="18"/>
      <c r="G179" s="18"/>
      <c r="H179" s="18"/>
      <c r="I179" s="18"/>
      <c r="J179" s="18"/>
      <c r="K179" s="18"/>
    </row>
    <row r="180" spans="1:11" ht="26.25" customHeight="1">
      <c r="A180" s="18"/>
      <c r="B180" s="18"/>
      <c r="C180" s="18"/>
      <c r="D180" s="18"/>
      <c r="E180" s="18"/>
      <c r="F180" s="18"/>
      <c r="G180" s="18"/>
      <c r="H180" s="18"/>
      <c r="I180" s="18"/>
      <c r="J180" s="18"/>
      <c r="K180" s="18"/>
    </row>
    <row r="181" spans="1:11" ht="26.25" customHeight="1">
      <c r="A181" s="18"/>
      <c r="B181" s="18"/>
      <c r="C181" s="18"/>
      <c r="D181" s="18"/>
      <c r="E181" s="18"/>
      <c r="F181" s="18"/>
      <c r="G181" s="18"/>
      <c r="H181" s="18"/>
      <c r="I181" s="18"/>
      <c r="J181" s="18"/>
      <c r="K181" s="18"/>
    </row>
    <row r="182" spans="1:11" ht="26.25" customHeight="1">
      <c r="A182" s="18"/>
      <c r="B182" s="18"/>
      <c r="C182" s="18"/>
      <c r="D182" s="18"/>
      <c r="E182" s="18"/>
      <c r="F182" s="18"/>
      <c r="G182" s="18"/>
      <c r="H182" s="18"/>
      <c r="I182" s="18"/>
      <c r="J182" s="18"/>
      <c r="K182" s="18"/>
    </row>
    <row r="183" spans="1:11" ht="26.25" customHeight="1">
      <c r="A183" s="18"/>
      <c r="B183" s="18"/>
      <c r="C183" s="18"/>
      <c r="D183" s="18"/>
      <c r="E183" s="18"/>
      <c r="F183" s="18"/>
      <c r="G183" s="18"/>
      <c r="H183" s="18"/>
      <c r="I183" s="18"/>
      <c r="J183" s="18"/>
      <c r="K183" s="18"/>
    </row>
    <row r="184" spans="1:11" ht="26.25" customHeight="1">
      <c r="A184" s="18"/>
      <c r="B184" s="18"/>
      <c r="C184" s="18"/>
      <c r="D184" s="18"/>
      <c r="E184" s="18"/>
      <c r="F184" s="18"/>
      <c r="G184" s="18"/>
      <c r="H184" s="18"/>
      <c r="I184" s="18"/>
      <c r="J184" s="18"/>
      <c r="K184" s="18"/>
    </row>
    <row r="185" spans="1:11" ht="26.25" customHeight="1">
      <c r="A185" s="18"/>
      <c r="B185" s="18"/>
      <c r="C185" s="18"/>
      <c r="D185" s="18"/>
      <c r="E185" s="18"/>
      <c r="F185" s="18"/>
      <c r="G185" s="18"/>
      <c r="H185" s="18"/>
      <c r="I185" s="18"/>
      <c r="J185" s="18"/>
      <c r="K185" s="18"/>
    </row>
    <row r="186" spans="1:11" ht="26.25" customHeight="1">
      <c r="A186" s="18"/>
      <c r="B186" s="18"/>
      <c r="C186" s="18"/>
      <c r="D186" s="18"/>
      <c r="E186" s="18"/>
      <c r="F186" s="18"/>
      <c r="G186" s="18"/>
      <c r="H186" s="18"/>
      <c r="I186" s="18"/>
      <c r="J186" s="18"/>
      <c r="K186" s="18"/>
    </row>
    <row r="187" spans="1:11" ht="26.25" customHeight="1">
      <c r="A187" s="18"/>
      <c r="B187" s="18"/>
      <c r="C187" s="18"/>
      <c r="D187" s="18"/>
      <c r="E187" s="18"/>
      <c r="F187" s="18"/>
      <c r="G187" s="18"/>
      <c r="H187" s="18"/>
      <c r="I187" s="18"/>
      <c r="J187" s="18"/>
      <c r="K187" s="18"/>
    </row>
    <row r="188" spans="1:11" ht="26.25" customHeight="1">
      <c r="A188" s="18"/>
      <c r="B188" s="18"/>
      <c r="C188" s="18"/>
      <c r="D188" s="18"/>
      <c r="E188" s="18"/>
      <c r="F188" s="18"/>
      <c r="G188" s="18"/>
      <c r="H188" s="18"/>
      <c r="I188" s="18"/>
      <c r="J188" s="18"/>
      <c r="K188" s="18"/>
    </row>
    <row r="189" spans="1:11" ht="26.25" customHeight="1">
      <c r="A189" s="18"/>
      <c r="B189" s="18"/>
      <c r="C189" s="18"/>
      <c r="D189" s="18"/>
      <c r="E189" s="18"/>
      <c r="F189" s="18"/>
      <c r="G189" s="18"/>
      <c r="H189" s="18"/>
      <c r="I189" s="18"/>
      <c r="J189" s="18"/>
      <c r="K189" s="18"/>
    </row>
    <row r="190" spans="1:11" ht="26.25" customHeight="1">
      <c r="A190" s="18"/>
      <c r="B190" s="18"/>
      <c r="C190" s="18"/>
      <c r="D190" s="18"/>
      <c r="E190" s="18"/>
      <c r="F190" s="18"/>
      <c r="G190" s="18"/>
      <c r="H190" s="18"/>
      <c r="I190" s="18"/>
      <c r="J190" s="18"/>
      <c r="K190" s="18"/>
    </row>
    <row r="191" spans="1:11" ht="26.25" customHeight="1">
      <c r="A191" s="18"/>
      <c r="B191" s="18"/>
      <c r="C191" s="18"/>
      <c r="D191" s="18"/>
      <c r="E191" s="18"/>
      <c r="F191" s="18"/>
      <c r="G191" s="18"/>
      <c r="H191" s="18"/>
      <c r="I191" s="18"/>
      <c r="J191" s="18"/>
      <c r="K191" s="18"/>
    </row>
    <row r="192" spans="1:11" ht="26.25" customHeight="1">
      <c r="A192" s="18"/>
      <c r="B192" s="18"/>
      <c r="C192" s="18"/>
      <c r="D192" s="18"/>
      <c r="E192" s="18"/>
      <c r="F192" s="18"/>
      <c r="G192" s="18"/>
      <c r="H192" s="18"/>
      <c r="I192" s="18"/>
      <c r="J192" s="18"/>
      <c r="K192" s="18"/>
    </row>
    <row r="193" spans="1:11" ht="26.25" customHeight="1">
      <c r="A193" s="18"/>
      <c r="B193" s="18"/>
      <c r="C193" s="18"/>
      <c r="D193" s="18"/>
      <c r="E193" s="18"/>
      <c r="F193" s="18"/>
      <c r="G193" s="18"/>
      <c r="H193" s="18"/>
      <c r="I193" s="18"/>
      <c r="J193" s="18"/>
      <c r="K193" s="18"/>
    </row>
    <row r="194" spans="1:11" ht="26.25" customHeight="1">
      <c r="A194" s="18"/>
      <c r="B194" s="18"/>
      <c r="C194" s="18"/>
      <c r="D194" s="18"/>
      <c r="E194" s="18"/>
      <c r="F194" s="18"/>
      <c r="G194" s="18"/>
      <c r="H194" s="18"/>
      <c r="I194" s="18"/>
      <c r="J194" s="18"/>
      <c r="K194" s="18"/>
    </row>
    <row r="195" spans="1:11" ht="26.25" customHeight="1">
      <c r="A195" s="18"/>
      <c r="B195" s="18"/>
      <c r="C195" s="18"/>
      <c r="D195" s="18"/>
      <c r="E195" s="18"/>
      <c r="F195" s="18"/>
      <c r="G195" s="18"/>
      <c r="H195" s="18"/>
      <c r="I195" s="18"/>
      <c r="J195" s="18"/>
      <c r="K195" s="18"/>
    </row>
    <row r="196" spans="1:11" ht="26.25" customHeight="1">
      <c r="A196" s="18"/>
      <c r="B196" s="18"/>
      <c r="C196" s="18"/>
      <c r="D196" s="18"/>
      <c r="E196" s="18"/>
      <c r="F196" s="18"/>
      <c r="G196" s="18"/>
      <c r="H196" s="18"/>
      <c r="I196" s="18"/>
      <c r="J196" s="18"/>
      <c r="K196" s="18"/>
    </row>
    <row r="197" spans="1:11" ht="26.25" customHeight="1">
      <c r="A197" s="18"/>
      <c r="B197" s="18"/>
      <c r="C197" s="18"/>
      <c r="D197" s="18"/>
      <c r="E197" s="18"/>
      <c r="F197" s="18"/>
      <c r="G197" s="18"/>
      <c r="H197" s="18"/>
      <c r="I197" s="18"/>
      <c r="J197" s="18"/>
      <c r="K197" s="18"/>
    </row>
    <row r="198" spans="1:11" ht="26.25" customHeight="1">
      <c r="A198" s="18"/>
      <c r="B198" s="18"/>
      <c r="C198" s="18"/>
      <c r="D198" s="18"/>
      <c r="E198" s="18"/>
      <c r="F198" s="18"/>
      <c r="G198" s="18"/>
      <c r="H198" s="18"/>
      <c r="I198" s="18"/>
      <c r="J198" s="18"/>
      <c r="K198" s="18"/>
    </row>
    <row r="199" spans="1:11" ht="26.25" customHeight="1">
      <c r="A199" s="18"/>
      <c r="B199" s="18"/>
      <c r="C199" s="18"/>
      <c r="D199" s="18"/>
      <c r="E199" s="18"/>
      <c r="F199" s="18"/>
      <c r="G199" s="18"/>
      <c r="H199" s="18"/>
      <c r="I199" s="18"/>
      <c r="J199" s="18"/>
      <c r="K199" s="18"/>
    </row>
    <row r="200" spans="1:11" ht="26.25" customHeight="1">
      <c r="A200" s="18"/>
      <c r="B200" s="18"/>
      <c r="C200" s="18"/>
      <c r="D200" s="18"/>
      <c r="E200" s="18"/>
      <c r="F200" s="18"/>
      <c r="G200" s="18"/>
      <c r="H200" s="18"/>
      <c r="I200" s="18"/>
      <c r="J200" s="18"/>
      <c r="K200" s="18"/>
    </row>
    <row r="201" spans="1:11" ht="26.25" customHeight="1">
      <c r="A201" s="18"/>
      <c r="B201" s="18"/>
      <c r="C201" s="18"/>
      <c r="D201" s="18"/>
      <c r="E201" s="18"/>
      <c r="F201" s="18"/>
      <c r="G201" s="18"/>
      <c r="H201" s="18"/>
      <c r="I201" s="18"/>
      <c r="J201" s="18"/>
      <c r="K201" s="18"/>
    </row>
    <row r="202" spans="1:11" ht="26.25" customHeight="1">
      <c r="A202" s="18"/>
      <c r="B202" s="18"/>
      <c r="C202" s="18"/>
      <c r="D202" s="18"/>
      <c r="E202" s="18"/>
      <c r="F202" s="18"/>
      <c r="G202" s="18"/>
      <c r="H202" s="18"/>
      <c r="I202" s="18"/>
      <c r="J202" s="18"/>
      <c r="K202" s="18"/>
    </row>
    <row r="203" spans="1:11" ht="26.25" customHeight="1">
      <c r="A203" s="18"/>
      <c r="B203" s="18"/>
      <c r="C203" s="18"/>
      <c r="D203" s="18"/>
      <c r="E203" s="18"/>
      <c r="F203" s="18"/>
      <c r="G203" s="18"/>
      <c r="H203" s="18"/>
      <c r="I203" s="18"/>
      <c r="J203" s="18"/>
      <c r="K203" s="18"/>
    </row>
    <row r="204" spans="1:11" ht="26.25" customHeight="1">
      <c r="A204" s="18"/>
      <c r="B204" s="18"/>
      <c r="C204" s="18"/>
      <c r="D204" s="18"/>
      <c r="E204" s="18"/>
      <c r="F204" s="18"/>
      <c r="G204" s="18"/>
      <c r="H204" s="18"/>
      <c r="I204" s="18"/>
      <c r="J204" s="18"/>
      <c r="K204" s="18"/>
    </row>
    <row r="205" spans="1:11" ht="26.25" customHeight="1">
      <c r="A205" s="18"/>
      <c r="B205" s="18"/>
      <c r="C205" s="18"/>
      <c r="D205" s="18"/>
      <c r="E205" s="18"/>
      <c r="F205" s="18"/>
      <c r="G205" s="18"/>
      <c r="H205" s="18"/>
      <c r="I205" s="18"/>
      <c r="J205" s="18"/>
      <c r="K205" s="18"/>
    </row>
    <row r="206" spans="1:11" ht="26.25" customHeight="1">
      <c r="A206" s="18"/>
      <c r="B206" s="18"/>
      <c r="C206" s="18"/>
      <c r="D206" s="18"/>
      <c r="E206" s="18"/>
      <c r="F206" s="18"/>
      <c r="G206" s="18"/>
      <c r="H206" s="18"/>
      <c r="I206" s="18"/>
      <c r="J206" s="18"/>
      <c r="K206" s="18"/>
    </row>
    <row r="207" spans="1:11" ht="26.25" customHeight="1">
      <c r="A207" s="18"/>
      <c r="B207" s="18"/>
      <c r="C207" s="18"/>
      <c r="D207" s="18"/>
      <c r="E207" s="18"/>
      <c r="F207" s="18"/>
      <c r="G207" s="18"/>
      <c r="H207" s="18"/>
      <c r="I207" s="18"/>
      <c r="J207" s="18"/>
      <c r="K207" s="18"/>
    </row>
    <row r="208" spans="1:11" ht="26.25" customHeight="1">
      <c r="A208" s="18"/>
      <c r="B208" s="18"/>
      <c r="C208" s="18"/>
      <c r="D208" s="18"/>
      <c r="E208" s="18"/>
      <c r="F208" s="18"/>
      <c r="G208" s="18"/>
      <c r="H208" s="18"/>
      <c r="I208" s="18"/>
      <c r="J208" s="18"/>
      <c r="K208" s="18"/>
    </row>
    <row r="209" spans="1:11" ht="26.25" customHeight="1">
      <c r="A209" s="18"/>
      <c r="B209" s="18"/>
      <c r="C209" s="18"/>
      <c r="D209" s="18"/>
      <c r="E209" s="18"/>
      <c r="F209" s="18"/>
      <c r="G209" s="18"/>
      <c r="H209" s="18"/>
      <c r="I209" s="18"/>
      <c r="J209" s="18"/>
      <c r="K209" s="18"/>
    </row>
    <row r="210" spans="1:11" ht="26.25" customHeight="1">
      <c r="A210" s="18"/>
      <c r="B210" s="18"/>
      <c r="C210" s="18"/>
      <c r="D210" s="18"/>
      <c r="E210" s="18"/>
      <c r="F210" s="18"/>
      <c r="G210" s="18"/>
      <c r="H210" s="18"/>
      <c r="I210" s="18"/>
      <c r="J210" s="18"/>
      <c r="K210" s="18"/>
    </row>
    <row r="211" spans="1:11" ht="26.25" customHeight="1">
      <c r="A211" s="18"/>
      <c r="B211" s="18"/>
      <c r="C211" s="18"/>
      <c r="D211" s="18"/>
      <c r="E211" s="18"/>
      <c r="F211" s="18"/>
      <c r="G211" s="18"/>
      <c r="H211" s="18"/>
      <c r="I211" s="18"/>
      <c r="J211" s="18"/>
      <c r="K211" s="18"/>
    </row>
    <row r="212" spans="1:11" ht="26.25" customHeight="1">
      <c r="A212" s="18"/>
      <c r="B212" s="18"/>
      <c r="C212" s="18"/>
      <c r="D212" s="18"/>
      <c r="E212" s="18"/>
      <c r="F212" s="18"/>
      <c r="G212" s="18"/>
      <c r="H212" s="18"/>
      <c r="I212" s="18"/>
      <c r="J212" s="18"/>
      <c r="K212" s="18"/>
    </row>
    <row r="213" spans="1:11" ht="26.25" customHeight="1">
      <c r="A213" s="18"/>
      <c r="B213" s="18"/>
      <c r="C213" s="18"/>
      <c r="D213" s="18"/>
      <c r="E213" s="18"/>
      <c r="F213" s="18"/>
      <c r="G213" s="18"/>
      <c r="H213" s="18"/>
      <c r="I213" s="18"/>
      <c r="J213" s="18"/>
      <c r="K213" s="18"/>
    </row>
    <row r="214" spans="1:11" ht="26.25" customHeight="1">
      <c r="A214" s="18"/>
      <c r="B214" s="18"/>
      <c r="C214" s="18"/>
      <c r="D214" s="18"/>
      <c r="E214" s="18"/>
      <c r="F214" s="18"/>
      <c r="G214" s="18"/>
      <c r="H214" s="18"/>
      <c r="I214" s="18"/>
      <c r="J214" s="18"/>
      <c r="K214" s="18"/>
    </row>
    <row r="215" spans="1:11" ht="26.25" customHeight="1">
      <c r="A215" s="18"/>
      <c r="B215" s="18"/>
      <c r="C215" s="18"/>
      <c r="D215" s="18"/>
      <c r="E215" s="18"/>
      <c r="F215" s="18"/>
      <c r="G215" s="18"/>
      <c r="H215" s="18"/>
      <c r="I215" s="18"/>
      <c r="J215" s="18"/>
      <c r="K215" s="18"/>
    </row>
    <row r="216" spans="1:11" ht="26.25" customHeight="1">
      <c r="A216" s="18"/>
      <c r="B216" s="18"/>
      <c r="C216" s="18"/>
      <c r="D216" s="18"/>
      <c r="E216" s="18"/>
      <c r="F216" s="18"/>
      <c r="G216" s="18"/>
      <c r="H216" s="18"/>
      <c r="I216" s="18"/>
      <c r="J216" s="18"/>
      <c r="K216" s="18"/>
    </row>
    <row r="217" spans="1:11" ht="26.25" customHeight="1">
      <c r="A217" s="18"/>
      <c r="B217" s="18"/>
      <c r="C217" s="18"/>
      <c r="D217" s="18"/>
      <c r="E217" s="18"/>
      <c r="F217" s="18"/>
      <c r="G217" s="18"/>
      <c r="H217" s="18"/>
      <c r="I217" s="18"/>
      <c r="J217" s="18"/>
      <c r="K217" s="18"/>
    </row>
    <row r="218" spans="1:11" ht="26.25" customHeight="1">
      <c r="A218" s="18"/>
      <c r="B218" s="18"/>
      <c r="C218" s="18"/>
      <c r="D218" s="18"/>
      <c r="E218" s="18"/>
      <c r="F218" s="18"/>
      <c r="G218" s="18"/>
      <c r="H218" s="18"/>
      <c r="I218" s="18"/>
      <c r="J218" s="18"/>
      <c r="K218" s="18"/>
    </row>
    <row r="219" spans="1:11" ht="26.25" customHeight="1">
      <c r="A219" s="18"/>
      <c r="B219" s="18"/>
      <c r="C219" s="18"/>
      <c r="D219" s="18"/>
      <c r="E219" s="18"/>
      <c r="F219" s="18"/>
      <c r="G219" s="18"/>
      <c r="H219" s="18"/>
      <c r="I219" s="18"/>
      <c r="J219" s="18"/>
      <c r="K219" s="18"/>
    </row>
    <row r="220" spans="1:11" ht="26.25" customHeight="1">
      <c r="A220" s="18"/>
      <c r="B220" s="18"/>
      <c r="C220" s="18"/>
      <c r="D220" s="18"/>
      <c r="E220" s="18"/>
      <c r="F220" s="18"/>
      <c r="G220" s="18"/>
      <c r="H220" s="18"/>
      <c r="I220" s="18"/>
      <c r="J220" s="18"/>
      <c r="K220" s="18"/>
    </row>
    <row r="221" spans="1:11" ht="26.25" customHeight="1">
      <c r="A221" s="18"/>
      <c r="B221" s="18"/>
      <c r="C221" s="18"/>
      <c r="D221" s="18"/>
      <c r="E221" s="18"/>
      <c r="F221" s="18"/>
      <c r="G221" s="18"/>
      <c r="H221" s="18"/>
      <c r="I221" s="18"/>
      <c r="J221" s="18"/>
      <c r="K221" s="18"/>
    </row>
    <row r="222" spans="1:11" ht="26.25" customHeight="1">
      <c r="A222" s="18"/>
      <c r="B222" s="18"/>
      <c r="C222" s="18"/>
      <c r="D222" s="18"/>
      <c r="E222" s="18"/>
      <c r="F222" s="18"/>
      <c r="G222" s="18"/>
      <c r="H222" s="18"/>
      <c r="I222" s="18"/>
      <c r="J222" s="18"/>
      <c r="K222" s="18"/>
    </row>
    <row r="223" spans="1:11" ht="26.25" customHeight="1">
      <c r="A223" s="18"/>
      <c r="B223" s="18"/>
      <c r="C223" s="18"/>
      <c r="D223" s="18"/>
      <c r="E223" s="18"/>
      <c r="F223" s="18"/>
      <c r="G223" s="18"/>
      <c r="H223" s="18"/>
      <c r="I223" s="18"/>
      <c r="J223" s="18"/>
      <c r="K223" s="18"/>
    </row>
    <row r="224" spans="1:11" ht="26.25" customHeight="1">
      <c r="A224" s="18"/>
      <c r="B224" s="18"/>
      <c r="C224" s="18"/>
      <c r="D224" s="18"/>
      <c r="E224" s="18"/>
      <c r="F224" s="18"/>
      <c r="G224" s="18"/>
      <c r="H224" s="18"/>
      <c r="I224" s="18"/>
      <c r="J224" s="18"/>
      <c r="K224" s="18"/>
    </row>
    <row r="225" spans="1:11" ht="26.25" customHeight="1">
      <c r="A225" s="18"/>
      <c r="B225" s="18"/>
      <c r="C225" s="18"/>
      <c r="D225" s="18"/>
      <c r="E225" s="18"/>
      <c r="F225" s="18"/>
      <c r="G225" s="18"/>
      <c r="H225" s="18"/>
      <c r="I225" s="18"/>
      <c r="J225" s="18"/>
      <c r="K225" s="18"/>
    </row>
    <row r="226" spans="1:11" ht="26.25" customHeight="1">
      <c r="A226" s="18"/>
      <c r="B226" s="18"/>
      <c r="C226" s="18"/>
      <c r="D226" s="18"/>
      <c r="E226" s="18"/>
      <c r="F226" s="18"/>
      <c r="G226" s="18"/>
      <c r="H226" s="18"/>
      <c r="I226" s="18"/>
      <c r="J226" s="18"/>
      <c r="K226" s="18"/>
    </row>
    <row r="227" spans="1:11" ht="26.25" customHeight="1">
      <c r="A227" s="18"/>
      <c r="B227" s="18"/>
      <c r="C227" s="18"/>
      <c r="D227" s="18"/>
      <c r="E227" s="18"/>
      <c r="F227" s="18"/>
      <c r="G227" s="18"/>
      <c r="H227" s="18"/>
      <c r="I227" s="18"/>
      <c r="J227" s="18"/>
      <c r="K227" s="18"/>
    </row>
    <row r="228" spans="1:11" ht="26.25" customHeight="1">
      <c r="A228" s="18"/>
      <c r="B228" s="18"/>
      <c r="C228" s="18"/>
      <c r="D228" s="18"/>
      <c r="E228" s="18"/>
      <c r="F228" s="18"/>
      <c r="G228" s="18"/>
      <c r="H228" s="18"/>
      <c r="I228" s="18"/>
      <c r="J228" s="18"/>
      <c r="K228" s="18"/>
    </row>
    <row r="229" spans="1:11" ht="26.25" customHeight="1">
      <c r="A229" s="18"/>
      <c r="B229" s="18"/>
      <c r="C229" s="18"/>
      <c r="D229" s="18"/>
      <c r="E229" s="18"/>
      <c r="F229" s="18"/>
      <c r="G229" s="18"/>
      <c r="H229" s="18"/>
      <c r="I229" s="18"/>
      <c r="J229" s="18"/>
      <c r="K229" s="18"/>
    </row>
    <row r="230" spans="1:11" ht="26.25" customHeight="1">
      <c r="A230" s="18"/>
      <c r="B230" s="18"/>
      <c r="C230" s="18"/>
      <c r="D230" s="18"/>
      <c r="E230" s="18"/>
      <c r="F230" s="18"/>
      <c r="G230" s="18"/>
      <c r="H230" s="18"/>
      <c r="I230" s="18"/>
      <c r="J230" s="18"/>
      <c r="K230" s="18"/>
    </row>
    <row r="231" spans="1:11" ht="26.25" customHeight="1">
      <c r="A231" s="18"/>
      <c r="B231" s="18"/>
      <c r="C231" s="18"/>
      <c r="D231" s="18"/>
      <c r="E231" s="18"/>
      <c r="F231" s="18"/>
      <c r="G231" s="18"/>
      <c r="H231" s="18"/>
      <c r="I231" s="18"/>
      <c r="J231" s="18"/>
      <c r="K231" s="18"/>
    </row>
    <row r="232" spans="1:11" ht="26.25" customHeight="1">
      <c r="A232" s="18"/>
      <c r="B232" s="18"/>
      <c r="C232" s="18"/>
      <c r="D232" s="18"/>
      <c r="E232" s="18"/>
      <c r="F232" s="18"/>
      <c r="G232" s="18"/>
      <c r="H232" s="18"/>
      <c r="I232" s="18"/>
      <c r="J232" s="18"/>
      <c r="K232" s="18"/>
    </row>
    <row r="233" spans="1:11" ht="26.25" customHeight="1">
      <c r="A233" s="18"/>
      <c r="B233" s="18"/>
      <c r="C233" s="18"/>
      <c r="D233" s="18"/>
      <c r="E233" s="18"/>
      <c r="F233" s="18"/>
      <c r="G233" s="18"/>
      <c r="H233" s="18"/>
      <c r="I233" s="18"/>
      <c r="J233" s="18"/>
      <c r="K233" s="18"/>
    </row>
    <row r="234" spans="1:11" ht="26.25" customHeight="1">
      <c r="A234" s="18"/>
      <c r="B234" s="18"/>
      <c r="C234" s="18"/>
      <c r="D234" s="18"/>
      <c r="E234" s="18"/>
      <c r="F234" s="18"/>
      <c r="G234" s="18"/>
      <c r="H234" s="18"/>
      <c r="I234" s="18"/>
      <c r="J234" s="18"/>
      <c r="K234" s="18"/>
    </row>
    <row r="235" spans="1:11" ht="26.25" customHeight="1">
      <c r="A235" s="18"/>
      <c r="B235" s="18"/>
      <c r="C235" s="18"/>
      <c r="D235" s="18"/>
      <c r="E235" s="18"/>
      <c r="F235" s="18"/>
      <c r="G235" s="18"/>
      <c r="H235" s="18"/>
      <c r="I235" s="18"/>
      <c r="J235" s="18"/>
      <c r="K235" s="18"/>
    </row>
    <row r="236" spans="1:11" ht="26.25" customHeight="1">
      <c r="A236" s="18"/>
      <c r="B236" s="18"/>
      <c r="C236" s="18"/>
      <c r="D236" s="18"/>
      <c r="E236" s="18"/>
      <c r="F236" s="18"/>
      <c r="G236" s="18"/>
      <c r="H236" s="18"/>
      <c r="I236" s="18"/>
      <c r="J236" s="18"/>
      <c r="K236" s="18"/>
    </row>
    <row r="237" spans="1:11" ht="26.25" customHeight="1">
      <c r="A237" s="18"/>
      <c r="B237" s="18"/>
      <c r="C237" s="18"/>
      <c r="D237" s="18"/>
      <c r="E237" s="18"/>
      <c r="F237" s="18"/>
      <c r="G237" s="18"/>
      <c r="H237" s="18"/>
      <c r="I237" s="18"/>
      <c r="J237" s="18"/>
      <c r="K237" s="18"/>
    </row>
    <row r="238" spans="1:11" ht="26.25" customHeight="1">
      <c r="A238" s="18"/>
      <c r="B238" s="18"/>
      <c r="C238" s="18"/>
      <c r="D238" s="18"/>
      <c r="E238" s="18"/>
      <c r="F238" s="18"/>
      <c r="G238" s="18"/>
      <c r="H238" s="18"/>
      <c r="I238" s="18"/>
      <c r="J238" s="18"/>
      <c r="K238" s="18"/>
    </row>
    <row r="239" spans="1:11" ht="26.25" customHeight="1">
      <c r="A239" s="18"/>
      <c r="B239" s="18"/>
      <c r="C239" s="18"/>
      <c r="D239" s="18"/>
      <c r="E239" s="18"/>
      <c r="F239" s="18"/>
      <c r="G239" s="18"/>
      <c r="H239" s="18"/>
      <c r="I239" s="18"/>
      <c r="J239" s="18"/>
      <c r="K239" s="18"/>
    </row>
    <row r="240" spans="1:11" ht="26.25" customHeight="1">
      <c r="A240" s="18"/>
      <c r="B240" s="18"/>
      <c r="C240" s="18"/>
      <c r="D240" s="18"/>
      <c r="E240" s="18"/>
      <c r="F240" s="18"/>
      <c r="G240" s="18"/>
      <c r="H240" s="18"/>
      <c r="I240" s="18"/>
      <c r="J240" s="18"/>
      <c r="K240" s="18"/>
    </row>
    <row r="241" spans="1:11" ht="26.25" customHeight="1">
      <c r="A241" s="18"/>
      <c r="B241" s="18"/>
      <c r="C241" s="18"/>
      <c r="D241" s="18"/>
      <c r="E241" s="18"/>
      <c r="F241" s="18"/>
      <c r="G241" s="18"/>
      <c r="H241" s="18"/>
      <c r="I241" s="18"/>
      <c r="J241" s="18"/>
      <c r="K241" s="18"/>
    </row>
    <row r="242" spans="1:11" ht="26.25" customHeight="1">
      <c r="A242" s="18"/>
      <c r="B242" s="18"/>
      <c r="C242" s="18"/>
      <c r="D242" s="18"/>
      <c r="E242" s="18"/>
      <c r="F242" s="18"/>
      <c r="G242" s="18"/>
      <c r="H242" s="18"/>
      <c r="I242" s="18"/>
      <c r="J242" s="18"/>
      <c r="K242" s="18"/>
    </row>
    <row r="243" spans="1:11" ht="26.25" customHeight="1">
      <c r="A243" s="18"/>
      <c r="B243" s="18"/>
      <c r="C243" s="18"/>
      <c r="D243" s="18"/>
      <c r="E243" s="18"/>
      <c r="F243" s="18"/>
      <c r="G243" s="18"/>
      <c r="H243" s="18"/>
      <c r="I243" s="18"/>
      <c r="J243" s="18"/>
      <c r="K243" s="18"/>
    </row>
    <row r="244" spans="1:11" ht="26.25" customHeight="1">
      <c r="A244" s="18"/>
      <c r="B244" s="18"/>
      <c r="C244" s="18"/>
      <c r="D244" s="18"/>
      <c r="E244" s="18"/>
      <c r="F244" s="18"/>
      <c r="G244" s="18"/>
      <c r="H244" s="18"/>
      <c r="I244" s="18"/>
      <c r="J244" s="18"/>
      <c r="K244" s="18"/>
    </row>
    <row r="245" spans="1:11" ht="26.25" customHeight="1">
      <c r="A245" s="18"/>
      <c r="B245" s="18"/>
      <c r="C245" s="18"/>
      <c r="D245" s="18"/>
      <c r="E245" s="18"/>
      <c r="F245" s="18"/>
      <c r="G245" s="18"/>
      <c r="H245" s="18"/>
      <c r="I245" s="18"/>
      <c r="J245" s="18"/>
      <c r="K245" s="18"/>
    </row>
    <row r="246" spans="1:11" ht="26.25" customHeight="1">
      <c r="A246" s="18"/>
      <c r="B246" s="18"/>
      <c r="C246" s="18"/>
      <c r="D246" s="18"/>
      <c r="E246" s="18"/>
      <c r="F246" s="18"/>
      <c r="G246" s="18"/>
      <c r="H246" s="18"/>
      <c r="I246" s="18"/>
      <c r="J246" s="18"/>
      <c r="K246" s="18"/>
    </row>
    <row r="247" spans="1:11" ht="26.25" customHeight="1">
      <c r="A247" s="18"/>
      <c r="B247" s="18"/>
      <c r="C247" s="18"/>
      <c r="D247" s="18"/>
      <c r="E247" s="18"/>
      <c r="F247" s="18"/>
      <c r="G247" s="18"/>
      <c r="H247" s="18"/>
      <c r="I247" s="18"/>
      <c r="J247" s="18"/>
      <c r="K247" s="18"/>
    </row>
    <row r="248" spans="1:11" ht="26.25" customHeight="1">
      <c r="A248" s="18"/>
      <c r="B248" s="18"/>
      <c r="C248" s="18"/>
      <c r="D248" s="18"/>
      <c r="E248" s="18"/>
      <c r="F248" s="18"/>
      <c r="G248" s="18"/>
      <c r="H248" s="18"/>
      <c r="I248" s="18"/>
      <c r="J248" s="18"/>
      <c r="K248" s="18"/>
    </row>
    <row r="249" spans="1:11" ht="26.25" customHeight="1">
      <c r="A249" s="18"/>
      <c r="B249" s="18"/>
      <c r="C249" s="18"/>
      <c r="D249" s="18"/>
      <c r="E249" s="18"/>
      <c r="F249" s="18"/>
      <c r="G249" s="18"/>
      <c r="H249" s="18"/>
      <c r="I249" s="18"/>
      <c r="J249" s="18"/>
      <c r="K249" s="18"/>
    </row>
    <row r="250" spans="1:11" ht="26.25" customHeight="1">
      <c r="A250" s="18"/>
      <c r="B250" s="18"/>
      <c r="C250" s="18"/>
      <c r="D250" s="18"/>
      <c r="E250" s="18"/>
      <c r="F250" s="18"/>
      <c r="G250" s="18"/>
      <c r="H250" s="18"/>
      <c r="I250" s="18"/>
      <c r="J250" s="18"/>
      <c r="K250" s="18"/>
    </row>
    <row r="251" spans="1:11" ht="26.25" customHeight="1">
      <c r="A251" s="18"/>
      <c r="B251" s="18"/>
      <c r="C251" s="18"/>
      <c r="D251" s="18"/>
      <c r="E251" s="18"/>
      <c r="F251" s="18"/>
      <c r="G251" s="18"/>
      <c r="H251" s="18"/>
      <c r="I251" s="18"/>
      <c r="J251" s="18"/>
      <c r="K251" s="18"/>
    </row>
    <row r="252" spans="1:11" ht="26.25" customHeight="1">
      <c r="A252" s="18"/>
      <c r="B252" s="18"/>
      <c r="C252" s="18"/>
      <c r="D252" s="18"/>
      <c r="E252" s="18"/>
      <c r="F252" s="18"/>
      <c r="G252" s="18"/>
      <c r="H252" s="18"/>
      <c r="I252" s="18"/>
      <c r="J252" s="18"/>
      <c r="K252" s="18"/>
    </row>
    <row r="253" spans="1:11" ht="26.25" customHeight="1">
      <c r="A253" s="18"/>
      <c r="B253" s="18"/>
      <c r="C253" s="18"/>
      <c r="D253" s="18"/>
      <c r="E253" s="18"/>
      <c r="F253" s="18"/>
      <c r="G253" s="18"/>
      <c r="H253" s="18"/>
      <c r="I253" s="18"/>
      <c r="J253" s="18"/>
      <c r="K253" s="18"/>
    </row>
    <row r="254" spans="1:11" ht="26.25" customHeight="1">
      <c r="A254" s="18"/>
      <c r="B254" s="18"/>
      <c r="C254" s="18"/>
      <c r="D254" s="18"/>
      <c r="E254" s="18"/>
      <c r="F254" s="18"/>
      <c r="G254" s="18"/>
      <c r="H254" s="18"/>
      <c r="I254" s="18"/>
      <c r="J254" s="18"/>
      <c r="K254" s="18"/>
    </row>
    <row r="255" spans="1:11" ht="26.25" customHeight="1">
      <c r="A255" s="18"/>
      <c r="B255" s="18"/>
      <c r="C255" s="18"/>
      <c r="D255" s="18"/>
      <c r="E255" s="18"/>
      <c r="F255" s="18"/>
      <c r="G255" s="18"/>
      <c r="H255" s="18"/>
      <c r="I255" s="18"/>
      <c r="J255" s="18"/>
      <c r="K255" s="18"/>
    </row>
    <row r="256" spans="1:11" ht="26.25" customHeight="1">
      <c r="A256" s="18"/>
      <c r="B256" s="18"/>
      <c r="C256" s="18"/>
      <c r="D256" s="18"/>
      <c r="E256" s="18"/>
      <c r="F256" s="18"/>
      <c r="G256" s="18"/>
      <c r="H256" s="18"/>
      <c r="I256" s="18"/>
      <c r="J256" s="18"/>
      <c r="K256" s="18"/>
    </row>
    <row r="257" spans="1:11" ht="26.25" customHeight="1">
      <c r="A257" s="18"/>
      <c r="B257" s="18"/>
      <c r="C257" s="18"/>
      <c r="D257" s="18"/>
      <c r="E257" s="18"/>
      <c r="F257" s="18"/>
      <c r="G257" s="18"/>
      <c r="H257" s="18"/>
      <c r="I257" s="18"/>
      <c r="J257" s="18"/>
      <c r="K257" s="18"/>
    </row>
    <row r="258" spans="1:11" ht="26.25" customHeight="1">
      <c r="A258" s="18"/>
      <c r="B258" s="18"/>
      <c r="C258" s="18"/>
      <c r="D258" s="18"/>
      <c r="E258" s="18"/>
      <c r="F258" s="18"/>
      <c r="G258" s="18"/>
      <c r="H258" s="18"/>
      <c r="I258" s="18"/>
      <c r="J258" s="18"/>
      <c r="K258" s="18"/>
    </row>
    <row r="259" spans="3:11" ht="26.25" customHeight="1">
      <c r="C259" s="18"/>
      <c r="D259" s="18"/>
      <c r="E259" s="18"/>
      <c r="F259" s="18"/>
      <c r="G259" s="18"/>
      <c r="H259" s="18"/>
      <c r="I259" s="18"/>
      <c r="J259" s="18"/>
      <c r="K259" s="18"/>
    </row>
    <row r="260" s="18" customFormat="1" ht="26.25" customHeight="1"/>
    <row r="261" s="18" customFormat="1" ht="26.25" customHeight="1"/>
    <row r="262" s="18" customFormat="1" ht="26.25" customHeight="1"/>
    <row r="263" s="18" customFormat="1" ht="26.25" customHeight="1"/>
    <row r="264" s="18" customFormat="1" ht="26.25" customHeight="1"/>
    <row r="265" s="18" customFormat="1" ht="26.25" customHeight="1"/>
    <row r="266" s="18" customFormat="1" ht="26.25" customHeight="1"/>
    <row r="267" s="18" customFormat="1" ht="26.25" customHeight="1"/>
    <row r="268" s="18" customFormat="1" ht="26.25" customHeight="1"/>
    <row r="269" s="18" customFormat="1" ht="26.25" customHeight="1"/>
    <row r="270" s="18" customFormat="1" ht="26.25" customHeight="1"/>
    <row r="271" s="18" customFormat="1" ht="26.25" customHeight="1"/>
    <row r="272" s="18" customFormat="1" ht="26.25" customHeight="1"/>
    <row r="273" s="18" customFormat="1" ht="26.25" customHeight="1"/>
    <row r="274" s="18" customFormat="1" ht="26.25" customHeight="1"/>
    <row r="275" s="18" customFormat="1" ht="26.25" customHeight="1"/>
    <row r="276" s="18" customFormat="1" ht="26.25" customHeight="1"/>
    <row r="277" s="18" customFormat="1" ht="26.25" customHeight="1"/>
    <row r="278" s="18" customFormat="1" ht="26.25" customHeight="1"/>
    <row r="279" s="18" customFormat="1" ht="26.25" customHeight="1"/>
    <row r="280" s="18" customFormat="1" ht="26.25" customHeight="1"/>
    <row r="281" s="18" customFormat="1" ht="26.25" customHeight="1"/>
    <row r="282" s="18" customFormat="1" ht="26.25" customHeight="1"/>
    <row r="283" s="18" customFormat="1" ht="26.25" customHeight="1"/>
    <row r="284" s="18" customFormat="1" ht="26.25" customHeight="1"/>
    <row r="285" s="18" customFormat="1" ht="26.25" customHeight="1"/>
    <row r="286" s="18" customFormat="1" ht="26.25" customHeight="1"/>
    <row r="287" s="18" customFormat="1" ht="26.25" customHeight="1"/>
    <row r="288" s="18" customFormat="1" ht="26.25" customHeight="1"/>
    <row r="289" s="18" customFormat="1" ht="26.25" customHeight="1"/>
    <row r="290" s="18" customFormat="1" ht="26.25" customHeight="1"/>
    <row r="291" s="18" customFormat="1" ht="26.25" customHeight="1"/>
    <row r="292" s="18" customFormat="1" ht="26.25" customHeight="1"/>
    <row r="293" s="18" customFormat="1" ht="26.25" customHeight="1"/>
    <row r="294" s="18" customFormat="1" ht="26.25" customHeight="1"/>
    <row r="295" s="18" customFormat="1" ht="26.25" customHeight="1"/>
    <row r="296" s="18" customFormat="1" ht="26.25" customHeight="1"/>
    <row r="297" s="18" customFormat="1" ht="26.25" customHeight="1"/>
    <row r="298" s="18" customFormat="1" ht="26.25" customHeight="1"/>
    <row r="299" s="18" customFormat="1" ht="26.25" customHeight="1"/>
    <row r="300" s="18" customFormat="1" ht="26.25" customHeight="1"/>
    <row r="301" s="18" customFormat="1" ht="26.25" customHeight="1"/>
    <row r="302" s="18" customFormat="1" ht="26.25" customHeight="1"/>
    <row r="303" s="18" customFormat="1" ht="26.25" customHeight="1"/>
    <row r="304" s="18" customFormat="1" ht="26.25" customHeight="1"/>
    <row r="305" s="18" customFormat="1" ht="26.25" customHeight="1"/>
    <row r="306" s="18" customFormat="1" ht="26.25" customHeight="1"/>
    <row r="307" s="18" customFormat="1" ht="26.25" customHeight="1"/>
    <row r="308" s="18" customFormat="1" ht="26.25" customHeight="1"/>
    <row r="309" s="18" customFormat="1" ht="26.25" customHeight="1"/>
    <row r="310" s="18" customFormat="1" ht="26.25" customHeight="1"/>
    <row r="311" s="18" customFormat="1" ht="26.25" customHeight="1"/>
    <row r="312" s="18" customFormat="1" ht="26.25" customHeight="1"/>
    <row r="313" s="18" customFormat="1" ht="26.25" customHeight="1"/>
    <row r="314" s="18" customFormat="1" ht="26.25" customHeight="1"/>
    <row r="315" s="18" customFormat="1" ht="26.25" customHeight="1"/>
    <row r="316" s="18" customFormat="1" ht="26.25" customHeight="1"/>
    <row r="317" s="18" customFormat="1" ht="26.25" customHeight="1"/>
    <row r="318" s="18" customFormat="1" ht="26.25" customHeight="1"/>
    <row r="319" s="18" customFormat="1" ht="26.25" customHeight="1"/>
    <row r="320" s="18" customFormat="1" ht="26.25" customHeight="1"/>
    <row r="321" s="18" customFormat="1" ht="26.25" customHeight="1"/>
    <row r="322" s="18" customFormat="1" ht="26.25" customHeight="1"/>
    <row r="323" s="18" customFormat="1" ht="26.25" customHeight="1"/>
    <row r="324" s="18" customFormat="1" ht="26.25" customHeight="1"/>
    <row r="325" s="18" customFormat="1" ht="26.25" customHeight="1"/>
    <row r="326" s="18" customFormat="1" ht="26.25" customHeight="1"/>
    <row r="327" s="18" customFormat="1" ht="26.25" customHeight="1"/>
    <row r="328" s="18" customFormat="1" ht="26.25" customHeight="1"/>
    <row r="329" s="18" customFormat="1" ht="26.25" customHeight="1"/>
    <row r="330" s="18" customFormat="1" ht="26.25" customHeight="1"/>
    <row r="331" s="18" customFormat="1" ht="26.25" customHeight="1"/>
    <row r="332" s="18" customFormat="1" ht="26.25" customHeight="1"/>
    <row r="333" s="18" customFormat="1" ht="26.25" customHeight="1"/>
    <row r="334" s="18" customFormat="1" ht="26.25" customHeight="1"/>
    <row r="335" s="18" customFormat="1" ht="26.25" customHeight="1"/>
    <row r="336" s="18" customFormat="1" ht="26.25" customHeight="1"/>
    <row r="337" s="18" customFormat="1" ht="26.25" customHeight="1"/>
    <row r="338" s="18" customFormat="1" ht="26.25" customHeight="1"/>
    <row r="339" s="18" customFormat="1" ht="26.25" customHeight="1"/>
    <row r="340" s="18" customFormat="1" ht="26.25" customHeight="1"/>
    <row r="341" s="18" customFormat="1" ht="26.25" customHeight="1"/>
    <row r="342" s="18" customFormat="1" ht="26.25" customHeight="1"/>
    <row r="343" s="18" customFormat="1" ht="26.25" customHeight="1"/>
    <row r="344" s="18" customFormat="1" ht="26.25" customHeight="1"/>
    <row r="345" s="18" customFormat="1" ht="26.25" customHeight="1"/>
    <row r="346" s="18" customFormat="1" ht="26.25" customHeight="1"/>
    <row r="347" s="18" customFormat="1" ht="26.25" customHeight="1"/>
    <row r="348" s="18" customFormat="1" ht="26.25" customHeight="1"/>
    <row r="349" s="18" customFormat="1" ht="26.25" customHeight="1"/>
    <row r="350" s="18" customFormat="1" ht="26.25" customHeight="1"/>
    <row r="351" s="18" customFormat="1" ht="26.25" customHeight="1"/>
    <row r="352" s="18" customFormat="1" ht="26.25" customHeight="1"/>
    <row r="353" s="18" customFormat="1" ht="26.25" customHeight="1"/>
    <row r="354" s="18" customFormat="1" ht="26.25" customHeight="1"/>
    <row r="355" s="18" customFormat="1" ht="26.25" customHeight="1"/>
    <row r="356" s="18" customFormat="1" ht="26.25" customHeight="1"/>
    <row r="357" s="18" customFormat="1" ht="26.25" customHeight="1"/>
    <row r="358" s="18" customFormat="1" ht="26.25" customHeight="1"/>
    <row r="359" s="18" customFormat="1" ht="26.25" customHeight="1"/>
    <row r="360" s="18" customFormat="1" ht="26.25" customHeight="1"/>
    <row r="361" s="18" customFormat="1" ht="26.25" customHeight="1"/>
    <row r="362" s="18" customFormat="1" ht="26.25" customHeight="1"/>
    <row r="363" s="18" customFormat="1" ht="26.25" customHeight="1"/>
    <row r="364" s="18" customFormat="1" ht="26.25" customHeight="1"/>
    <row r="365" s="18" customFormat="1" ht="26.25" customHeight="1"/>
    <row r="366" s="18" customFormat="1" ht="26.25" customHeight="1"/>
    <row r="367" s="18" customFormat="1" ht="26.25" customHeight="1"/>
    <row r="368" s="18" customFormat="1" ht="26.25" customHeight="1"/>
    <row r="369" s="18" customFormat="1" ht="26.25" customHeight="1"/>
    <row r="370" s="18" customFormat="1" ht="26.25" customHeight="1"/>
    <row r="371" s="18" customFormat="1" ht="26.25" customHeight="1"/>
    <row r="372" s="18" customFormat="1" ht="26.25" customHeight="1"/>
    <row r="373" s="18" customFormat="1" ht="26.25" customHeight="1"/>
    <row r="374" s="18" customFormat="1" ht="26.25" customHeight="1"/>
    <row r="375" s="18" customFormat="1" ht="26.25" customHeight="1"/>
    <row r="376" s="18" customFormat="1" ht="26.25" customHeight="1"/>
    <row r="377" s="18" customFormat="1" ht="26.25" customHeight="1"/>
    <row r="378" s="18" customFormat="1" ht="26.25" customHeight="1"/>
    <row r="379" s="18" customFormat="1" ht="26.25" customHeight="1"/>
    <row r="380" s="18" customFormat="1" ht="26.25" customHeight="1"/>
    <row r="381" s="18" customFormat="1" ht="26.25" customHeight="1"/>
    <row r="382" s="18" customFormat="1" ht="26.25" customHeight="1"/>
    <row r="383" s="18" customFormat="1" ht="26.25" customHeight="1"/>
    <row r="384" s="18" customFormat="1" ht="26.25" customHeight="1"/>
    <row r="385" s="18" customFormat="1" ht="26.25" customHeight="1"/>
    <row r="386" s="18" customFormat="1" ht="26.25" customHeight="1"/>
    <row r="387" s="18" customFormat="1" ht="26.25" customHeight="1"/>
    <row r="388" s="18" customFormat="1" ht="26.25" customHeight="1"/>
    <row r="389" s="18" customFormat="1" ht="26.25" customHeight="1"/>
    <row r="390" s="18" customFormat="1" ht="26.25" customHeight="1"/>
    <row r="391" s="18" customFormat="1" ht="26.25" customHeight="1"/>
    <row r="392" s="18" customFormat="1" ht="26.25" customHeight="1"/>
    <row r="393" s="18" customFormat="1" ht="26.25" customHeight="1"/>
    <row r="394" s="18" customFormat="1" ht="26.25" customHeight="1"/>
    <row r="395" s="18" customFormat="1" ht="26.25" customHeight="1"/>
    <row r="396" s="18" customFormat="1" ht="26.25" customHeight="1"/>
    <row r="397" s="18" customFormat="1" ht="26.25" customHeight="1"/>
    <row r="398" s="18" customFormat="1" ht="26.25" customHeight="1"/>
    <row r="399" s="18" customFormat="1" ht="26.25" customHeight="1"/>
    <row r="400" s="18" customFormat="1" ht="26.25" customHeight="1"/>
    <row r="401" s="18" customFormat="1" ht="26.25" customHeight="1"/>
    <row r="402" s="18" customFormat="1" ht="26.25" customHeight="1"/>
    <row r="403" s="18" customFormat="1" ht="26.25" customHeight="1"/>
    <row r="404" s="18" customFormat="1" ht="26.25" customHeight="1"/>
    <row r="405" s="18" customFormat="1" ht="26.25" customHeight="1"/>
    <row r="406" s="18" customFormat="1" ht="26.25" customHeight="1"/>
    <row r="407" s="18" customFormat="1" ht="26.25" customHeight="1"/>
    <row r="408" s="18" customFormat="1" ht="26.25" customHeight="1"/>
    <row r="409" s="18" customFormat="1" ht="26.25" customHeight="1"/>
    <row r="410" s="18" customFormat="1" ht="26.25" customHeight="1"/>
    <row r="411" s="18" customFormat="1" ht="26.25" customHeight="1"/>
    <row r="412" s="18" customFormat="1" ht="26.25" customHeight="1"/>
    <row r="413" s="18" customFormat="1" ht="26.25" customHeight="1"/>
    <row r="414" s="18" customFormat="1" ht="26.25" customHeight="1"/>
    <row r="415" s="18" customFormat="1" ht="26.25" customHeight="1"/>
    <row r="416" s="18" customFormat="1" ht="26.25" customHeight="1"/>
    <row r="417" s="18" customFormat="1" ht="26.25" customHeight="1"/>
    <row r="418" s="18" customFormat="1" ht="26.25" customHeight="1"/>
    <row r="419" s="18" customFormat="1" ht="26.25" customHeight="1"/>
    <row r="420" s="18" customFormat="1" ht="26.25" customHeight="1"/>
    <row r="421" s="18" customFormat="1" ht="26.25" customHeight="1"/>
    <row r="422" s="18" customFormat="1" ht="26.25" customHeight="1"/>
    <row r="423" s="18" customFormat="1" ht="26.25" customHeight="1"/>
    <row r="424" s="18" customFormat="1" ht="26.25" customHeight="1"/>
    <row r="425" s="18" customFormat="1" ht="26.25" customHeight="1"/>
    <row r="426" s="18" customFormat="1" ht="26.25" customHeight="1"/>
    <row r="427" s="18" customFormat="1" ht="26.25" customHeight="1"/>
    <row r="428" s="18" customFormat="1" ht="26.25" customHeight="1"/>
    <row r="429" s="18" customFormat="1" ht="26.25" customHeight="1"/>
    <row r="430" s="18" customFormat="1" ht="26.25" customHeight="1"/>
    <row r="431" s="18" customFormat="1" ht="26.25" customHeight="1"/>
    <row r="432" s="18" customFormat="1" ht="26.25" customHeight="1"/>
    <row r="433" s="18" customFormat="1" ht="26.25" customHeight="1"/>
    <row r="434" s="18" customFormat="1" ht="26.25" customHeight="1"/>
    <row r="435" s="18" customFormat="1" ht="26.25" customHeight="1"/>
    <row r="436" s="18" customFormat="1" ht="26.25" customHeight="1"/>
    <row r="437" s="18" customFormat="1" ht="26.25" customHeight="1"/>
    <row r="438" s="18" customFormat="1" ht="26.25" customHeight="1"/>
    <row r="439" s="18" customFormat="1" ht="26.25" customHeight="1"/>
    <row r="440" s="18" customFormat="1" ht="26.25" customHeight="1"/>
    <row r="441" s="18" customFormat="1" ht="26.25" customHeight="1"/>
    <row r="442" s="18" customFormat="1" ht="26.25" customHeight="1"/>
    <row r="443" s="18" customFormat="1" ht="26.25" customHeight="1"/>
    <row r="444" s="18" customFormat="1" ht="26.25" customHeight="1"/>
    <row r="445" s="18" customFormat="1" ht="26.25" customHeight="1"/>
    <row r="446" s="18" customFormat="1" ht="26.25" customHeight="1"/>
    <row r="447" s="18" customFormat="1" ht="26.25" customHeight="1"/>
    <row r="448" s="18" customFormat="1" ht="26.25" customHeight="1"/>
    <row r="449" s="18" customFormat="1" ht="26.25" customHeight="1"/>
    <row r="450" s="18" customFormat="1" ht="26.25" customHeight="1"/>
    <row r="451" s="18" customFormat="1" ht="26.25" customHeight="1"/>
    <row r="452" s="18" customFormat="1" ht="26.25" customHeight="1"/>
    <row r="453" s="18" customFormat="1" ht="26.25" customHeight="1"/>
    <row r="454" s="18" customFormat="1" ht="26.25" customHeight="1"/>
    <row r="455" s="18" customFormat="1" ht="26.25" customHeight="1"/>
    <row r="456" s="18" customFormat="1" ht="26.25" customHeight="1"/>
    <row r="457" s="18" customFormat="1" ht="26.25" customHeight="1"/>
    <row r="458" s="18" customFormat="1" ht="26.25" customHeight="1"/>
    <row r="459" s="18" customFormat="1" ht="26.25" customHeight="1"/>
    <row r="460" s="18" customFormat="1" ht="26.25" customHeight="1"/>
    <row r="461" s="18" customFormat="1" ht="26.25" customHeight="1"/>
    <row r="462" s="18" customFormat="1" ht="26.25" customHeight="1"/>
    <row r="463" s="18" customFormat="1" ht="26.25" customHeight="1"/>
    <row r="464" s="18" customFormat="1" ht="26.25" customHeight="1"/>
    <row r="465" s="18" customFormat="1" ht="26.25" customHeight="1"/>
    <row r="466" s="18" customFormat="1" ht="26.25" customHeight="1"/>
    <row r="467" s="18" customFormat="1" ht="26.25" customHeight="1"/>
    <row r="468" s="18" customFormat="1" ht="26.25" customHeight="1"/>
    <row r="469" s="18" customFormat="1" ht="26.25" customHeight="1"/>
    <row r="470" s="18" customFormat="1" ht="26.25" customHeight="1"/>
    <row r="471" s="18" customFormat="1" ht="26.25" customHeight="1"/>
    <row r="472" s="18" customFormat="1" ht="26.25" customHeight="1"/>
    <row r="473" s="18" customFormat="1" ht="26.25" customHeight="1"/>
    <row r="474" s="18" customFormat="1" ht="26.25" customHeight="1"/>
    <row r="475" s="18" customFormat="1" ht="26.25" customHeight="1"/>
    <row r="476" s="18" customFormat="1" ht="26.25" customHeight="1"/>
    <row r="477" s="18" customFormat="1" ht="26.25" customHeight="1"/>
    <row r="478" s="18" customFormat="1" ht="26.25" customHeight="1"/>
    <row r="479" s="18" customFormat="1" ht="26.25" customHeight="1"/>
    <row r="480" s="18" customFormat="1" ht="26.25" customHeight="1"/>
    <row r="481" s="18" customFormat="1" ht="26.25" customHeight="1"/>
    <row r="482" s="18" customFormat="1" ht="26.25" customHeight="1"/>
    <row r="483" s="18" customFormat="1" ht="26.25" customHeight="1"/>
    <row r="484" s="18" customFormat="1" ht="26.25" customHeight="1"/>
    <row r="485" s="18" customFormat="1" ht="26.25" customHeight="1"/>
    <row r="486" s="18" customFormat="1" ht="26.25" customHeight="1"/>
    <row r="487" s="18" customFormat="1" ht="26.25" customHeight="1"/>
    <row r="488" s="18" customFormat="1" ht="26.25" customHeight="1"/>
    <row r="489" s="18" customFormat="1" ht="26.25" customHeight="1"/>
    <row r="490" s="18" customFormat="1" ht="26.25" customHeight="1"/>
    <row r="491" s="18" customFormat="1" ht="26.25" customHeight="1"/>
    <row r="492" s="18" customFormat="1" ht="26.25" customHeight="1"/>
    <row r="493" s="18" customFormat="1" ht="26.25" customHeight="1"/>
    <row r="494" s="18" customFormat="1" ht="26.25" customHeight="1"/>
    <row r="495" s="18" customFormat="1" ht="26.25" customHeight="1"/>
    <row r="496" s="18" customFormat="1" ht="26.25" customHeight="1"/>
    <row r="497" s="18" customFormat="1" ht="26.25" customHeight="1"/>
    <row r="498" s="18" customFormat="1" ht="26.25" customHeight="1"/>
    <row r="499" s="18" customFormat="1" ht="26.25" customHeight="1"/>
    <row r="500" s="18" customFormat="1" ht="26.25" customHeight="1"/>
    <row r="501" s="18" customFormat="1" ht="26.25" customHeight="1"/>
    <row r="502" s="18" customFormat="1" ht="26.25" customHeight="1"/>
    <row r="503" s="18" customFormat="1" ht="26.25" customHeight="1"/>
    <row r="504" s="18" customFormat="1" ht="26.25" customHeight="1"/>
    <row r="505" s="18" customFormat="1" ht="26.25" customHeight="1"/>
    <row r="506" s="18" customFormat="1" ht="26.25" customHeight="1"/>
    <row r="507" s="18" customFormat="1" ht="26.25" customHeight="1"/>
    <row r="508" s="18" customFormat="1" ht="26.25" customHeight="1"/>
    <row r="509" s="18" customFormat="1" ht="26.25" customHeight="1"/>
    <row r="510" s="18" customFormat="1" ht="26.25" customHeight="1"/>
    <row r="511" s="18" customFormat="1" ht="26.25" customHeight="1"/>
    <row r="512" s="18" customFormat="1" ht="26.25" customHeight="1"/>
    <row r="513" s="18" customFormat="1" ht="26.25" customHeight="1"/>
    <row r="514" s="18" customFormat="1" ht="26.25" customHeight="1"/>
    <row r="515" s="18" customFormat="1" ht="26.25" customHeight="1"/>
    <row r="516" s="18" customFormat="1" ht="26.25" customHeight="1"/>
    <row r="517" s="18" customFormat="1" ht="26.25" customHeight="1"/>
    <row r="518" s="18" customFormat="1" ht="26.25" customHeight="1"/>
    <row r="519" s="18" customFormat="1" ht="26.25" customHeight="1"/>
    <row r="520" s="18" customFormat="1" ht="26.25" customHeight="1"/>
    <row r="521" s="18" customFormat="1" ht="26.25" customHeight="1"/>
    <row r="522" s="18" customFormat="1" ht="26.25" customHeight="1"/>
    <row r="523" s="18" customFormat="1" ht="26.25" customHeight="1"/>
    <row r="524" s="18" customFormat="1" ht="26.25" customHeight="1"/>
    <row r="525" s="18" customFormat="1" ht="26.25" customHeight="1"/>
    <row r="526" s="18" customFormat="1" ht="26.25" customHeight="1"/>
    <row r="527" s="18" customFormat="1" ht="26.25" customHeight="1"/>
    <row r="528" s="18" customFormat="1" ht="26.25" customHeight="1"/>
    <row r="529" s="18" customFormat="1" ht="26.25" customHeight="1"/>
    <row r="530" s="18" customFormat="1" ht="26.25" customHeight="1"/>
    <row r="531" s="18" customFormat="1" ht="26.25" customHeight="1"/>
    <row r="532" s="18" customFormat="1" ht="26.25" customHeight="1"/>
    <row r="533" s="18" customFormat="1" ht="26.25" customHeight="1"/>
    <row r="534" s="18" customFormat="1" ht="26.25" customHeight="1"/>
    <row r="535" s="18" customFormat="1" ht="26.25" customHeight="1"/>
    <row r="536" s="18" customFormat="1" ht="26.25" customHeight="1"/>
    <row r="537" s="18" customFormat="1" ht="26.25" customHeight="1"/>
    <row r="538" s="18" customFormat="1" ht="26.25" customHeight="1"/>
    <row r="539" s="18" customFormat="1" ht="26.25" customHeight="1"/>
    <row r="540" s="18" customFormat="1" ht="26.25" customHeight="1"/>
    <row r="541" s="18" customFormat="1" ht="26.25" customHeight="1"/>
    <row r="542" s="18" customFormat="1" ht="26.25" customHeight="1"/>
    <row r="543" s="18" customFormat="1" ht="26.25" customHeight="1"/>
    <row r="544" s="18" customFormat="1" ht="26.25" customHeight="1"/>
    <row r="545" s="18" customFormat="1" ht="26.25" customHeight="1"/>
    <row r="546" s="18" customFormat="1" ht="26.25" customHeight="1"/>
    <row r="547" s="18" customFormat="1" ht="26.25" customHeight="1"/>
    <row r="548" s="18" customFormat="1" ht="26.25" customHeight="1"/>
    <row r="549" s="18" customFormat="1" ht="26.25" customHeight="1"/>
    <row r="550" s="18" customFormat="1" ht="26.25" customHeight="1"/>
    <row r="551" s="18" customFormat="1" ht="26.25" customHeight="1"/>
    <row r="552" s="18" customFormat="1" ht="26.25" customHeight="1"/>
    <row r="553" s="18" customFormat="1" ht="26.25" customHeight="1"/>
    <row r="554" s="18" customFormat="1" ht="26.25" customHeight="1"/>
    <row r="555" s="18" customFormat="1" ht="26.25" customHeight="1"/>
    <row r="556" s="18" customFormat="1" ht="26.25" customHeight="1"/>
    <row r="557" s="18" customFormat="1" ht="26.25" customHeight="1"/>
    <row r="558" s="18" customFormat="1" ht="26.25" customHeight="1"/>
    <row r="559" s="18" customFormat="1" ht="26.25" customHeight="1"/>
    <row r="560" s="18" customFormat="1" ht="26.25" customHeight="1"/>
    <row r="561" s="18" customFormat="1" ht="26.25" customHeight="1"/>
    <row r="562" s="18" customFormat="1" ht="26.25" customHeight="1"/>
    <row r="563" s="18" customFormat="1" ht="26.25" customHeight="1"/>
    <row r="564" s="18" customFormat="1" ht="26.25" customHeight="1"/>
    <row r="565" s="18" customFormat="1" ht="26.25" customHeight="1"/>
    <row r="566" s="18" customFormat="1" ht="26.25" customHeight="1"/>
    <row r="567" s="18" customFormat="1" ht="26.25" customHeight="1"/>
    <row r="568" s="18" customFormat="1" ht="26.25" customHeight="1"/>
    <row r="569" s="18" customFormat="1" ht="26.25" customHeight="1"/>
    <row r="570" s="18" customFormat="1" ht="26.25" customHeight="1"/>
    <row r="571" s="18" customFormat="1" ht="26.25" customHeight="1"/>
    <row r="572" s="18" customFormat="1" ht="26.25" customHeight="1"/>
    <row r="573" s="18" customFormat="1" ht="26.25" customHeight="1"/>
    <row r="574" s="18" customFormat="1" ht="26.25" customHeight="1"/>
    <row r="575" s="18" customFormat="1" ht="26.25" customHeight="1"/>
    <row r="576" s="18" customFormat="1" ht="26.25" customHeight="1"/>
    <row r="577" s="18" customFormat="1" ht="26.25" customHeight="1"/>
    <row r="578" s="18" customFormat="1" ht="26.25" customHeight="1"/>
    <row r="579" s="18" customFormat="1" ht="26.25" customHeight="1"/>
    <row r="580" s="18" customFormat="1" ht="26.25" customHeight="1"/>
    <row r="581" s="18" customFormat="1" ht="26.25" customHeight="1"/>
    <row r="582" s="18" customFormat="1" ht="26.25" customHeight="1"/>
    <row r="583" s="18" customFormat="1" ht="26.25" customHeight="1"/>
    <row r="584" s="18" customFormat="1" ht="26.25" customHeight="1"/>
    <row r="585" s="18" customFormat="1" ht="26.25" customHeight="1"/>
    <row r="586" s="18" customFormat="1" ht="26.25" customHeight="1"/>
    <row r="587" s="18" customFormat="1" ht="26.25" customHeight="1"/>
    <row r="588" s="18" customFormat="1" ht="26.25" customHeight="1"/>
    <row r="589" s="18" customFormat="1" ht="26.25" customHeight="1"/>
    <row r="590" s="18" customFormat="1" ht="26.25" customHeight="1"/>
    <row r="591" s="18" customFormat="1" ht="26.25" customHeight="1"/>
    <row r="592" s="18" customFormat="1" ht="26.25" customHeight="1"/>
    <row r="593" s="18" customFormat="1" ht="26.25" customHeight="1"/>
    <row r="594" s="18" customFormat="1" ht="26.25" customHeight="1"/>
    <row r="595" s="18" customFormat="1" ht="26.25" customHeight="1"/>
    <row r="596" s="18" customFormat="1" ht="26.25" customHeight="1"/>
    <row r="597" s="18" customFormat="1" ht="26.25" customHeight="1"/>
    <row r="598" s="18" customFormat="1" ht="26.25" customHeight="1"/>
    <row r="599" s="18" customFormat="1" ht="26.25" customHeight="1"/>
    <row r="600" s="18" customFormat="1" ht="26.25" customHeight="1"/>
    <row r="601" s="18" customFormat="1" ht="26.25" customHeight="1"/>
    <row r="602" s="18" customFormat="1" ht="26.25" customHeight="1"/>
    <row r="603" s="18" customFormat="1" ht="26.25" customHeight="1"/>
    <row r="604" s="18" customFormat="1" ht="26.25" customHeight="1"/>
    <row r="605" s="18" customFormat="1" ht="26.25" customHeight="1"/>
    <row r="606" s="18" customFormat="1" ht="26.25" customHeight="1"/>
    <row r="607" s="18" customFormat="1" ht="26.25" customHeight="1"/>
    <row r="608" s="18" customFormat="1" ht="26.25" customHeight="1"/>
    <row r="609" s="18" customFormat="1" ht="26.25" customHeight="1"/>
    <row r="610" s="18" customFormat="1" ht="26.25" customHeight="1"/>
    <row r="611" s="18" customFormat="1" ht="26.25" customHeight="1"/>
    <row r="612" s="18" customFormat="1" ht="26.25" customHeight="1"/>
    <row r="613" s="18" customFormat="1" ht="26.25" customHeight="1"/>
    <row r="614" s="18" customFormat="1" ht="26.25" customHeight="1"/>
    <row r="615" s="18" customFormat="1" ht="26.25" customHeight="1"/>
    <row r="616" s="18" customFormat="1" ht="26.25" customHeight="1"/>
    <row r="617" s="18" customFormat="1" ht="26.25" customHeight="1"/>
    <row r="618" s="18" customFormat="1" ht="26.25" customHeight="1"/>
    <row r="619" s="18" customFormat="1" ht="26.25" customHeight="1"/>
    <row r="620" s="18" customFormat="1" ht="26.25" customHeight="1"/>
    <row r="621" s="18" customFormat="1" ht="26.25" customHeight="1"/>
    <row r="622" s="18" customFormat="1" ht="26.25" customHeight="1"/>
    <row r="623" s="18" customFormat="1" ht="26.25" customHeight="1"/>
    <row r="624" s="18" customFormat="1" ht="26.25" customHeight="1"/>
    <row r="625" s="18" customFormat="1" ht="26.25" customHeight="1"/>
    <row r="626" s="18" customFormat="1" ht="26.25" customHeight="1"/>
    <row r="627" s="18" customFormat="1" ht="26.25" customHeight="1"/>
    <row r="628" s="18" customFormat="1" ht="26.25" customHeight="1"/>
    <row r="629" s="18" customFormat="1" ht="26.25" customHeight="1"/>
    <row r="630" s="18" customFormat="1" ht="26.25" customHeight="1"/>
    <row r="631" s="18" customFormat="1" ht="26.25" customHeight="1"/>
    <row r="632" s="18" customFormat="1" ht="26.25" customHeight="1"/>
    <row r="633" s="18" customFormat="1" ht="26.25" customHeight="1"/>
    <row r="634" s="18" customFormat="1" ht="26.25" customHeight="1"/>
    <row r="635" s="18" customFormat="1" ht="26.25" customHeight="1"/>
    <row r="636" s="18" customFormat="1" ht="26.25" customHeight="1"/>
    <row r="637" s="18" customFormat="1" ht="26.25" customHeight="1"/>
    <row r="638" s="18" customFormat="1" ht="26.25" customHeight="1"/>
    <row r="639" s="18" customFormat="1" ht="26.25" customHeight="1"/>
    <row r="640" s="18" customFormat="1" ht="26.25" customHeight="1"/>
    <row r="641" s="18" customFormat="1" ht="26.25" customHeight="1"/>
    <row r="642" s="18" customFormat="1" ht="26.25" customHeight="1"/>
    <row r="643" s="18" customFormat="1" ht="26.25" customHeight="1"/>
    <row r="644" s="18" customFormat="1" ht="26.25" customHeight="1"/>
    <row r="645" s="18" customFormat="1" ht="26.25" customHeight="1"/>
    <row r="646" s="18" customFormat="1" ht="26.25" customHeight="1"/>
    <row r="647" s="18" customFormat="1" ht="26.25" customHeight="1"/>
    <row r="648" s="18" customFormat="1" ht="26.25" customHeight="1"/>
    <row r="649" s="18" customFormat="1" ht="26.25" customHeight="1"/>
    <row r="650" s="18" customFormat="1" ht="26.25" customHeight="1"/>
    <row r="651" s="18" customFormat="1" ht="26.25" customHeight="1"/>
    <row r="652" s="18" customFormat="1" ht="26.25" customHeight="1"/>
    <row r="653" s="18" customFormat="1" ht="26.25" customHeight="1"/>
    <row r="654" s="18" customFormat="1" ht="26.25" customHeight="1"/>
    <row r="655" s="18" customFormat="1" ht="26.25" customHeight="1"/>
    <row r="656" s="18" customFormat="1" ht="26.25" customHeight="1"/>
    <row r="657" s="18" customFormat="1" ht="26.25" customHeight="1"/>
    <row r="658" s="18" customFormat="1" ht="26.25" customHeight="1"/>
    <row r="659" s="18" customFormat="1" ht="26.25" customHeight="1"/>
    <row r="660" s="18" customFormat="1" ht="26.25" customHeight="1"/>
    <row r="661" s="18" customFormat="1" ht="26.25" customHeight="1"/>
    <row r="662" s="18" customFormat="1" ht="26.25" customHeight="1"/>
    <row r="663" s="18" customFormat="1" ht="26.25" customHeight="1"/>
    <row r="664" s="18" customFormat="1" ht="26.25" customHeight="1"/>
    <row r="665" s="18" customFormat="1" ht="26.25" customHeight="1"/>
    <row r="666" s="18" customFormat="1" ht="26.25" customHeight="1"/>
    <row r="667" s="18" customFormat="1" ht="26.25" customHeight="1"/>
    <row r="668" s="18" customFormat="1" ht="26.25" customHeight="1"/>
    <row r="669" s="18" customFormat="1" ht="26.25" customHeight="1"/>
    <row r="670" s="18" customFormat="1" ht="26.25" customHeight="1"/>
    <row r="671" s="18" customFormat="1" ht="26.25" customHeight="1"/>
    <row r="672" s="18" customFormat="1" ht="26.25" customHeight="1"/>
    <row r="673" s="18" customFormat="1" ht="26.25" customHeight="1"/>
    <row r="674" s="18" customFormat="1" ht="26.25" customHeight="1"/>
    <row r="675" s="18" customFormat="1" ht="26.25" customHeight="1"/>
    <row r="676" s="18" customFormat="1" ht="26.25" customHeight="1"/>
    <row r="677" s="18" customFormat="1" ht="26.25" customHeight="1"/>
    <row r="678" s="18" customFormat="1" ht="26.25" customHeight="1"/>
    <row r="679" s="18" customFormat="1" ht="26.25" customHeight="1"/>
    <row r="680" s="18" customFormat="1" ht="26.25" customHeight="1"/>
    <row r="681" s="18" customFormat="1" ht="26.25" customHeight="1"/>
    <row r="682" s="18" customFormat="1" ht="26.25" customHeight="1"/>
    <row r="683" s="18" customFormat="1" ht="26.25" customHeight="1"/>
    <row r="684" s="18" customFormat="1" ht="26.25" customHeight="1"/>
    <row r="685" s="18" customFormat="1" ht="26.25" customHeight="1"/>
    <row r="686" s="18" customFormat="1" ht="26.25" customHeight="1"/>
    <row r="687" s="18" customFormat="1" ht="26.25" customHeight="1"/>
    <row r="688" s="18" customFormat="1" ht="26.25" customHeight="1"/>
    <row r="689" s="18" customFormat="1" ht="26.25" customHeight="1"/>
    <row r="690" s="18" customFormat="1" ht="26.25" customHeight="1"/>
    <row r="691" s="18" customFormat="1" ht="26.25" customHeight="1"/>
    <row r="692" s="18" customFormat="1" ht="26.25" customHeight="1"/>
    <row r="693" s="18" customFormat="1" ht="26.25" customHeight="1"/>
    <row r="694" s="18" customFormat="1" ht="26.25" customHeight="1"/>
    <row r="695" s="18" customFormat="1" ht="26.25" customHeight="1"/>
    <row r="696" s="18" customFormat="1" ht="26.25" customHeight="1"/>
    <row r="697" s="18" customFormat="1" ht="26.25" customHeight="1"/>
    <row r="698" s="18" customFormat="1" ht="26.25" customHeight="1"/>
    <row r="699" s="18" customFormat="1" ht="26.25" customHeight="1"/>
    <row r="700" s="18" customFormat="1" ht="26.25" customHeight="1"/>
    <row r="701" s="18" customFormat="1" ht="26.25" customHeight="1"/>
    <row r="702" s="18" customFormat="1" ht="26.25" customHeight="1"/>
    <row r="703" s="18" customFormat="1" ht="26.25" customHeight="1"/>
    <row r="704" s="18" customFormat="1" ht="26.25" customHeight="1"/>
    <row r="705" s="18" customFormat="1" ht="26.25" customHeight="1"/>
    <row r="706" s="18" customFormat="1" ht="26.25" customHeight="1"/>
    <row r="707" s="18" customFormat="1" ht="26.25" customHeight="1"/>
    <row r="708" s="18" customFormat="1" ht="26.25" customHeight="1"/>
    <row r="709" s="18" customFormat="1" ht="26.25" customHeight="1"/>
    <row r="710" s="18" customFormat="1" ht="26.25" customHeight="1"/>
    <row r="711" s="18" customFormat="1" ht="26.25" customHeight="1"/>
    <row r="712" s="18" customFormat="1" ht="26.25" customHeight="1"/>
    <row r="713" s="18" customFormat="1" ht="26.25" customHeight="1"/>
    <row r="714" s="18" customFormat="1" ht="26.25" customHeight="1"/>
    <row r="715" s="18" customFormat="1" ht="26.25" customHeight="1"/>
    <row r="716" s="18" customFormat="1" ht="26.25" customHeight="1"/>
    <row r="717" s="18" customFormat="1" ht="26.25" customHeight="1"/>
    <row r="718" s="18" customFormat="1" ht="26.25" customHeight="1"/>
    <row r="719" s="18" customFormat="1" ht="26.25" customHeight="1"/>
    <row r="720" s="18" customFormat="1" ht="26.25" customHeight="1"/>
    <row r="721" s="18" customFormat="1" ht="26.25" customHeight="1"/>
    <row r="722" s="18" customFormat="1" ht="26.25" customHeight="1"/>
    <row r="723" s="18" customFormat="1" ht="26.25" customHeight="1"/>
    <row r="724" s="18" customFormat="1" ht="26.25" customHeight="1"/>
    <row r="725" s="18" customFormat="1" ht="26.25" customHeight="1"/>
    <row r="726" s="18" customFormat="1" ht="26.25" customHeight="1"/>
    <row r="727" s="18" customFormat="1" ht="26.25" customHeight="1"/>
    <row r="728" s="18" customFormat="1" ht="26.25" customHeight="1"/>
    <row r="729" s="18" customFormat="1" ht="26.25" customHeight="1"/>
    <row r="730" s="18" customFormat="1" ht="26.25" customHeight="1"/>
    <row r="731" s="18" customFormat="1" ht="26.25" customHeight="1"/>
    <row r="732" s="18" customFormat="1" ht="26.25" customHeight="1"/>
    <row r="733" s="18" customFormat="1" ht="26.25" customHeight="1"/>
    <row r="734" s="18" customFormat="1" ht="26.25" customHeight="1"/>
    <row r="735" s="18" customFormat="1" ht="26.25" customHeight="1"/>
    <row r="736" s="18" customFormat="1" ht="26.25" customHeight="1"/>
    <row r="737" s="18" customFormat="1" ht="26.25" customHeight="1"/>
    <row r="738" s="18" customFormat="1" ht="26.25" customHeight="1"/>
    <row r="739" s="18" customFormat="1" ht="26.25" customHeight="1"/>
    <row r="740" s="18" customFormat="1" ht="26.25" customHeight="1"/>
    <row r="741" s="18" customFormat="1" ht="26.25" customHeight="1"/>
    <row r="742" s="18" customFormat="1" ht="26.25" customHeight="1"/>
    <row r="743" s="18" customFormat="1" ht="26.25" customHeight="1"/>
    <row r="744" s="18" customFormat="1" ht="26.25" customHeight="1"/>
    <row r="745" s="18" customFormat="1" ht="26.25" customHeight="1"/>
    <row r="746" s="18" customFormat="1" ht="26.25" customHeight="1"/>
    <row r="747" s="18" customFormat="1" ht="26.25" customHeight="1"/>
    <row r="748" s="18" customFormat="1" ht="26.25" customHeight="1"/>
    <row r="749" s="18" customFormat="1" ht="26.25" customHeight="1"/>
    <row r="750" s="18" customFormat="1" ht="26.25" customHeight="1"/>
    <row r="751" s="18" customFormat="1" ht="26.25" customHeight="1"/>
    <row r="752" s="18" customFormat="1" ht="26.25" customHeight="1"/>
    <row r="753" s="18" customFormat="1" ht="26.25" customHeight="1"/>
    <row r="754" s="18" customFormat="1" ht="26.25" customHeight="1"/>
    <row r="755" s="18" customFormat="1" ht="26.25" customHeight="1"/>
    <row r="756" s="18" customFormat="1" ht="26.25" customHeight="1"/>
    <row r="757" s="18" customFormat="1" ht="26.25" customHeight="1"/>
    <row r="758" s="18" customFormat="1" ht="26.25" customHeight="1"/>
    <row r="759" s="18" customFormat="1" ht="26.25" customHeight="1"/>
    <row r="760" s="18" customFormat="1" ht="26.25" customHeight="1"/>
    <row r="761" s="18" customFormat="1" ht="26.25" customHeight="1"/>
    <row r="762" s="18" customFormat="1" ht="26.25" customHeight="1"/>
    <row r="763" s="18" customFormat="1" ht="26.25" customHeight="1"/>
    <row r="764" s="18" customFormat="1" ht="26.25" customHeight="1"/>
    <row r="765" s="18" customFormat="1" ht="26.25" customHeight="1"/>
    <row r="766" s="18" customFormat="1" ht="26.25" customHeight="1"/>
    <row r="767" s="18" customFormat="1" ht="26.25" customHeight="1"/>
    <row r="768" s="18" customFormat="1" ht="26.25" customHeight="1"/>
    <row r="769" s="18" customFormat="1" ht="26.25" customHeight="1"/>
    <row r="770" s="18" customFormat="1" ht="26.25" customHeight="1"/>
    <row r="771" s="18" customFormat="1" ht="26.25" customHeight="1"/>
    <row r="772" s="18" customFormat="1" ht="26.25" customHeight="1"/>
    <row r="773" s="18" customFormat="1" ht="26.25" customHeight="1"/>
    <row r="774" s="18" customFormat="1" ht="26.25" customHeight="1"/>
    <row r="775" s="18" customFormat="1" ht="26.25" customHeight="1"/>
    <row r="776" s="18" customFormat="1" ht="26.25" customHeight="1"/>
    <row r="777" s="18" customFormat="1" ht="26.25" customHeight="1"/>
    <row r="778" s="18" customFormat="1" ht="26.25" customHeight="1"/>
    <row r="779" s="18" customFormat="1" ht="26.25" customHeight="1"/>
    <row r="780" s="18" customFormat="1" ht="26.25" customHeight="1"/>
    <row r="781" s="18" customFormat="1" ht="26.25" customHeight="1"/>
    <row r="782" s="18" customFormat="1" ht="26.25" customHeight="1"/>
    <row r="783" s="18" customFormat="1" ht="26.25" customHeight="1"/>
    <row r="784" s="18" customFormat="1" ht="26.25" customHeight="1"/>
    <row r="785" s="18" customFormat="1" ht="26.25" customHeight="1"/>
    <row r="786" s="18" customFormat="1" ht="26.25" customHeight="1"/>
    <row r="787" s="18" customFormat="1" ht="26.25" customHeight="1"/>
    <row r="788" s="18" customFormat="1" ht="26.25" customHeight="1"/>
    <row r="789" s="18" customFormat="1" ht="26.25" customHeight="1"/>
    <row r="790" s="18" customFormat="1" ht="26.25" customHeight="1"/>
    <row r="791" s="18" customFormat="1" ht="26.25" customHeight="1"/>
    <row r="792" s="18" customFormat="1" ht="26.25" customHeight="1"/>
    <row r="793" s="18" customFormat="1" ht="26.25" customHeight="1"/>
    <row r="794" s="18" customFormat="1" ht="26.25" customHeight="1"/>
    <row r="795" s="18" customFormat="1" ht="26.25" customHeight="1"/>
    <row r="796" s="18" customFormat="1" ht="26.25" customHeight="1"/>
    <row r="797" s="18" customFormat="1" ht="26.25" customHeight="1"/>
    <row r="798" s="18" customFormat="1" ht="26.25" customHeight="1"/>
    <row r="799" s="18" customFormat="1" ht="26.25" customHeight="1"/>
    <row r="800" s="18" customFormat="1" ht="26.25" customHeight="1"/>
    <row r="801" s="18" customFormat="1" ht="26.25" customHeight="1"/>
    <row r="802" s="18" customFormat="1" ht="26.25" customHeight="1"/>
    <row r="803" s="18" customFormat="1" ht="26.25" customHeight="1"/>
    <row r="804" s="18" customFormat="1" ht="26.25" customHeight="1"/>
    <row r="805" s="18" customFormat="1" ht="26.25" customHeight="1"/>
    <row r="806" s="18" customFormat="1" ht="26.25" customHeight="1"/>
    <row r="807" s="18" customFormat="1" ht="26.25" customHeight="1"/>
    <row r="808" s="18" customFormat="1" ht="26.25" customHeight="1"/>
    <row r="809" s="18" customFormat="1" ht="26.25" customHeight="1"/>
    <row r="810" s="18" customFormat="1" ht="26.25" customHeight="1"/>
    <row r="811" s="18" customFormat="1" ht="26.25" customHeight="1"/>
    <row r="812" s="18" customFormat="1" ht="26.25" customHeight="1"/>
    <row r="813" s="18" customFormat="1" ht="26.25" customHeight="1"/>
    <row r="814" s="18" customFormat="1" ht="26.25" customHeight="1"/>
    <row r="815" s="18" customFormat="1" ht="26.25" customHeight="1"/>
    <row r="816" s="18" customFormat="1" ht="26.25" customHeight="1"/>
    <row r="817" s="18" customFormat="1" ht="26.25" customHeight="1"/>
    <row r="818" s="18" customFormat="1" ht="26.25" customHeight="1"/>
    <row r="819" s="18" customFormat="1" ht="26.25" customHeight="1"/>
    <row r="820" s="18" customFormat="1" ht="26.25" customHeight="1"/>
    <row r="821" s="18" customFormat="1" ht="26.25" customHeight="1"/>
    <row r="822" s="18" customFormat="1" ht="26.25" customHeight="1"/>
    <row r="823" s="18" customFormat="1" ht="26.25" customHeight="1"/>
    <row r="824" s="18" customFormat="1" ht="26.25" customHeight="1"/>
    <row r="825" s="18" customFormat="1" ht="26.25" customHeight="1"/>
    <row r="826" s="18" customFormat="1" ht="26.25" customHeight="1"/>
    <row r="827" s="18" customFormat="1" ht="26.25" customHeight="1"/>
    <row r="828" s="18" customFormat="1" ht="26.25" customHeight="1"/>
    <row r="829" s="18" customFormat="1" ht="26.25" customHeight="1"/>
    <row r="830" s="18" customFormat="1" ht="26.25" customHeight="1"/>
    <row r="831" s="18" customFormat="1" ht="26.25" customHeight="1"/>
    <row r="832" s="18" customFormat="1" ht="26.25" customHeight="1"/>
    <row r="833" s="18" customFormat="1" ht="26.25" customHeight="1"/>
    <row r="834" s="18" customFormat="1" ht="26.25" customHeight="1"/>
    <row r="835" s="18" customFormat="1" ht="26.25" customHeight="1"/>
    <row r="836" s="18" customFormat="1" ht="26.25" customHeight="1"/>
    <row r="837" s="18" customFormat="1" ht="26.25" customHeight="1"/>
    <row r="838" s="18" customFormat="1" ht="26.25" customHeight="1"/>
    <row r="839" s="18" customFormat="1" ht="26.25" customHeight="1"/>
    <row r="840" s="18" customFormat="1" ht="26.25" customHeight="1"/>
    <row r="841" s="18" customFormat="1" ht="26.25" customHeight="1"/>
    <row r="842" s="18" customFormat="1" ht="26.25" customHeight="1"/>
    <row r="843" s="18" customFormat="1" ht="26.25" customHeight="1"/>
    <row r="844" s="18" customFormat="1" ht="26.25" customHeight="1"/>
    <row r="845" s="18" customFormat="1" ht="26.25" customHeight="1"/>
    <row r="846" s="18" customFormat="1" ht="26.25" customHeight="1"/>
    <row r="847" s="18" customFormat="1" ht="26.25" customHeight="1"/>
    <row r="848" s="18" customFormat="1" ht="26.25" customHeight="1"/>
    <row r="849" s="18" customFormat="1" ht="26.25" customHeight="1"/>
    <row r="850" s="18" customFormat="1" ht="26.25" customHeight="1"/>
    <row r="851" s="18" customFormat="1" ht="26.25" customHeight="1"/>
    <row r="852" s="18" customFormat="1" ht="26.25" customHeight="1"/>
    <row r="853" s="18" customFormat="1" ht="26.25" customHeight="1"/>
    <row r="854" s="18" customFormat="1" ht="26.25" customHeight="1"/>
    <row r="855" s="18" customFormat="1" ht="26.25" customHeight="1"/>
    <row r="856" s="18" customFormat="1" ht="26.25" customHeight="1"/>
    <row r="857" s="18" customFormat="1" ht="26.25" customHeight="1"/>
    <row r="858" s="18" customFormat="1" ht="26.25" customHeight="1"/>
    <row r="859" s="18" customFormat="1" ht="26.25" customHeight="1"/>
    <row r="860" s="18" customFormat="1" ht="26.25" customHeight="1"/>
    <row r="861" s="18" customFormat="1" ht="26.25" customHeight="1"/>
    <row r="862" s="18" customFormat="1" ht="26.25" customHeight="1"/>
    <row r="863" s="18" customFormat="1" ht="26.25" customHeight="1"/>
    <row r="864" s="18" customFormat="1" ht="26.25" customHeight="1"/>
    <row r="865" s="18" customFormat="1" ht="26.25" customHeight="1"/>
    <row r="866" s="18" customFormat="1" ht="26.25" customHeight="1"/>
    <row r="867" s="18" customFormat="1" ht="26.25" customHeight="1"/>
    <row r="868" s="18" customFormat="1" ht="26.25" customHeight="1"/>
    <row r="869" s="18" customFormat="1" ht="26.25" customHeight="1"/>
    <row r="870" s="18" customFormat="1" ht="26.25" customHeight="1"/>
    <row r="871" s="18" customFormat="1" ht="26.25" customHeight="1"/>
    <row r="872" s="18" customFormat="1" ht="26.25" customHeight="1"/>
    <row r="873" s="18" customFormat="1" ht="26.25" customHeight="1"/>
    <row r="874" s="18" customFormat="1" ht="26.25" customHeight="1"/>
    <row r="875" s="18" customFormat="1" ht="26.25" customHeight="1"/>
    <row r="876" s="18" customFormat="1" ht="26.25" customHeight="1"/>
    <row r="877" s="18" customFormat="1" ht="26.25" customHeight="1"/>
    <row r="878" s="18" customFormat="1" ht="26.25" customHeight="1"/>
    <row r="879" s="18" customFormat="1" ht="26.25" customHeight="1"/>
    <row r="880" s="18" customFormat="1" ht="26.25" customHeight="1"/>
    <row r="881" s="18" customFormat="1" ht="26.25" customHeight="1"/>
    <row r="882" s="18" customFormat="1" ht="26.25" customHeight="1"/>
    <row r="883" s="18" customFormat="1" ht="26.25" customHeight="1"/>
    <row r="884" s="18" customFormat="1" ht="26.25" customHeight="1"/>
    <row r="885" s="18" customFormat="1" ht="26.25" customHeight="1"/>
    <row r="886" s="18" customFormat="1" ht="26.25" customHeight="1"/>
    <row r="887" s="18" customFormat="1" ht="26.25" customHeight="1"/>
    <row r="888" s="18" customFormat="1" ht="26.25" customHeight="1"/>
    <row r="889" s="18" customFormat="1" ht="26.25" customHeight="1"/>
    <row r="890" s="18" customFormat="1" ht="26.25" customHeight="1"/>
    <row r="891" s="18" customFormat="1" ht="26.25" customHeight="1"/>
    <row r="892" s="18" customFormat="1" ht="26.25" customHeight="1"/>
    <row r="893" s="18" customFormat="1" ht="26.25" customHeight="1"/>
    <row r="894" s="18" customFormat="1" ht="26.25" customHeight="1"/>
    <row r="895" s="18" customFormat="1" ht="26.25" customHeight="1"/>
    <row r="896" s="18" customFormat="1" ht="26.25" customHeight="1"/>
    <row r="897" s="18" customFormat="1" ht="26.25" customHeight="1"/>
    <row r="898" s="18" customFormat="1" ht="26.25" customHeight="1"/>
    <row r="899" s="18" customFormat="1" ht="26.25" customHeight="1"/>
    <row r="900" s="18" customFormat="1" ht="26.25" customHeight="1"/>
    <row r="901" s="18" customFormat="1" ht="26.25" customHeight="1"/>
    <row r="902" s="18" customFormat="1" ht="26.25" customHeight="1"/>
    <row r="903" s="18" customFormat="1" ht="26.25" customHeight="1"/>
    <row r="904" s="18" customFormat="1" ht="26.25" customHeight="1"/>
    <row r="905" s="18" customFormat="1" ht="26.25" customHeight="1"/>
    <row r="906" s="18" customFormat="1" ht="26.25" customHeight="1"/>
    <row r="907" s="18" customFormat="1" ht="26.25" customHeight="1"/>
    <row r="908" s="18" customFormat="1" ht="26.25" customHeight="1"/>
    <row r="909" s="18" customFormat="1" ht="26.25" customHeight="1"/>
    <row r="910" s="18" customFormat="1" ht="26.25" customHeight="1"/>
    <row r="911" s="18" customFormat="1" ht="26.25" customHeight="1"/>
    <row r="912" s="18" customFormat="1" ht="26.25" customHeight="1"/>
    <row r="913" s="18" customFormat="1" ht="26.25" customHeight="1"/>
    <row r="914" s="18" customFormat="1" ht="26.25" customHeight="1"/>
    <row r="915" s="18" customFormat="1" ht="26.25" customHeight="1"/>
    <row r="916" s="18" customFormat="1" ht="26.25" customHeight="1"/>
    <row r="917" s="18" customFormat="1" ht="26.25" customHeight="1"/>
    <row r="918" s="18" customFormat="1" ht="26.25" customHeight="1"/>
    <row r="919" s="18" customFormat="1" ht="26.25" customHeight="1"/>
    <row r="920" s="18" customFormat="1" ht="26.25" customHeight="1"/>
    <row r="921" s="18" customFormat="1" ht="26.25" customHeight="1"/>
    <row r="922" s="18" customFormat="1" ht="26.25" customHeight="1"/>
    <row r="923" s="18" customFormat="1" ht="26.25" customHeight="1"/>
    <row r="924" s="18" customFormat="1" ht="26.25" customHeight="1"/>
    <row r="925" s="18" customFormat="1" ht="26.25" customHeight="1"/>
    <row r="926" s="18" customFormat="1" ht="26.25" customHeight="1"/>
    <row r="927" s="18" customFormat="1" ht="26.25" customHeight="1"/>
    <row r="928" s="18" customFormat="1" ht="26.25" customHeight="1"/>
    <row r="929" s="18" customFormat="1" ht="26.25" customHeight="1"/>
    <row r="930" s="18" customFormat="1" ht="26.25" customHeight="1"/>
    <row r="931" s="18" customFormat="1" ht="26.25" customHeight="1"/>
    <row r="932" s="18" customFormat="1" ht="26.25" customHeight="1"/>
    <row r="933" s="18" customFormat="1" ht="26.25" customHeight="1"/>
    <row r="934" s="18" customFormat="1" ht="26.25" customHeight="1"/>
    <row r="935" s="18" customFormat="1" ht="26.25" customHeight="1"/>
    <row r="936" s="18" customFormat="1" ht="26.25" customHeight="1"/>
    <row r="937" s="18" customFormat="1" ht="26.25" customHeight="1"/>
    <row r="938" s="18" customFormat="1" ht="26.25" customHeight="1"/>
    <row r="939" s="18" customFormat="1" ht="26.25" customHeight="1"/>
    <row r="940" s="18" customFormat="1" ht="26.25" customHeight="1"/>
    <row r="941" s="18" customFormat="1" ht="26.25" customHeight="1"/>
    <row r="942" s="18" customFormat="1" ht="26.25" customHeight="1"/>
    <row r="943" s="18" customFormat="1" ht="26.25" customHeight="1"/>
    <row r="944" s="18" customFormat="1" ht="26.25" customHeight="1"/>
    <row r="945" s="18" customFormat="1" ht="26.25" customHeight="1"/>
    <row r="946" s="18" customFormat="1" ht="26.25" customHeight="1"/>
    <row r="947" s="18" customFormat="1" ht="26.25" customHeight="1"/>
    <row r="948" s="18" customFormat="1" ht="26.25" customHeight="1"/>
    <row r="949" s="18" customFormat="1" ht="26.25" customHeight="1"/>
    <row r="950" s="18" customFormat="1" ht="26.25" customHeight="1"/>
    <row r="951" s="18" customFormat="1" ht="26.25" customHeight="1"/>
    <row r="952" s="18" customFormat="1" ht="26.25" customHeight="1"/>
    <row r="953" s="18" customFormat="1" ht="26.25" customHeight="1"/>
    <row r="954" s="18" customFormat="1" ht="26.25" customHeight="1"/>
    <row r="955" s="18" customFormat="1" ht="26.25" customHeight="1"/>
    <row r="956" s="18" customFormat="1" ht="26.25" customHeight="1"/>
    <row r="957" s="18" customFormat="1" ht="26.25" customHeight="1"/>
    <row r="958" s="18" customFormat="1" ht="26.25" customHeight="1"/>
    <row r="959" s="18" customFormat="1" ht="26.25" customHeight="1"/>
    <row r="960" s="18" customFormat="1" ht="26.25" customHeight="1"/>
    <row r="961" s="18" customFormat="1" ht="26.25" customHeight="1"/>
    <row r="962" s="18" customFormat="1" ht="26.25" customHeight="1"/>
    <row r="963" s="18" customFormat="1" ht="26.25" customHeight="1"/>
    <row r="964" s="18" customFormat="1" ht="26.25" customHeight="1"/>
    <row r="965" s="18" customFormat="1" ht="26.25" customHeight="1"/>
    <row r="966" s="18" customFormat="1" ht="26.25" customHeight="1"/>
    <row r="967" s="18" customFormat="1" ht="26.25" customHeight="1"/>
    <row r="968" s="18" customFormat="1" ht="26.25" customHeight="1"/>
    <row r="969" s="18" customFormat="1" ht="26.25" customHeight="1"/>
    <row r="970" s="18" customFormat="1" ht="26.25" customHeight="1"/>
    <row r="971" s="18" customFormat="1" ht="26.25" customHeight="1"/>
    <row r="972" s="18" customFormat="1" ht="26.25" customHeight="1"/>
    <row r="973" s="18" customFormat="1" ht="26.25" customHeight="1"/>
    <row r="974" s="18" customFormat="1" ht="26.25" customHeight="1"/>
    <row r="975" s="18" customFormat="1" ht="26.25" customHeight="1"/>
    <row r="976" s="18" customFormat="1" ht="26.25" customHeight="1"/>
    <row r="977" s="18" customFormat="1" ht="26.25" customHeight="1"/>
    <row r="978" s="18" customFormat="1" ht="26.25" customHeight="1"/>
    <row r="979" s="18" customFormat="1" ht="26.25" customHeight="1"/>
    <row r="980" s="18" customFormat="1" ht="26.25" customHeight="1"/>
    <row r="981" s="18" customFormat="1" ht="26.25" customHeight="1"/>
    <row r="982" s="18" customFormat="1" ht="26.25" customHeight="1"/>
    <row r="983" s="18" customFormat="1" ht="26.25" customHeight="1"/>
    <row r="984" s="18" customFormat="1" ht="26.25" customHeight="1"/>
    <row r="985" s="18" customFormat="1" ht="26.25" customHeight="1"/>
    <row r="986" s="18" customFormat="1" ht="26.25" customHeight="1"/>
    <row r="987" s="18" customFormat="1" ht="26.25" customHeight="1"/>
    <row r="988" s="18" customFormat="1" ht="26.25" customHeight="1"/>
    <row r="989" s="18" customFormat="1" ht="26.25" customHeight="1"/>
    <row r="990" s="18" customFormat="1" ht="26.25" customHeight="1"/>
    <row r="991" s="18" customFormat="1" ht="26.25" customHeight="1"/>
    <row r="992" s="18" customFormat="1" ht="26.25" customHeight="1"/>
    <row r="993" s="18" customFormat="1" ht="26.25" customHeight="1"/>
    <row r="994" s="18" customFormat="1" ht="26.25" customHeight="1"/>
    <row r="995" s="18" customFormat="1" ht="26.25" customHeight="1"/>
    <row r="996" s="18" customFormat="1" ht="26.25" customHeight="1"/>
    <row r="997" s="18" customFormat="1" ht="26.25" customHeight="1"/>
    <row r="998" s="18" customFormat="1" ht="26.25" customHeight="1"/>
    <row r="999" s="18" customFormat="1" ht="26.25" customHeight="1"/>
    <row r="1000" s="18" customFormat="1" ht="26.25" customHeight="1"/>
    <row r="1001" s="18" customFormat="1" ht="26.25" customHeight="1"/>
    <row r="1002" s="18" customFormat="1" ht="26.25" customHeight="1"/>
    <row r="1003" s="18" customFormat="1" ht="26.25" customHeight="1"/>
    <row r="1004" s="18" customFormat="1" ht="26.25" customHeight="1"/>
    <row r="1005" s="18" customFormat="1" ht="26.25" customHeight="1"/>
    <row r="1006" s="18" customFormat="1" ht="26.25" customHeight="1"/>
    <row r="1007" s="18" customFormat="1" ht="26.25" customHeight="1"/>
    <row r="1008" s="18" customFormat="1" ht="26.25" customHeight="1"/>
    <row r="1009" s="18" customFormat="1" ht="26.25" customHeight="1"/>
    <row r="1010" s="18" customFormat="1" ht="26.25" customHeight="1"/>
    <row r="1011" s="18" customFormat="1" ht="26.25" customHeight="1"/>
    <row r="1012" s="18" customFormat="1" ht="26.25" customHeight="1"/>
    <row r="1013" s="18" customFormat="1" ht="26.25" customHeight="1"/>
    <row r="1014" s="18" customFormat="1" ht="26.25" customHeight="1"/>
    <row r="1015" s="18" customFormat="1" ht="26.25" customHeight="1"/>
    <row r="1016" s="18" customFormat="1" ht="26.25" customHeight="1"/>
    <row r="1017" s="18" customFormat="1" ht="26.25" customHeight="1"/>
    <row r="1018" s="18" customFormat="1" ht="26.25" customHeight="1"/>
    <row r="1019" s="18" customFormat="1" ht="26.25" customHeight="1"/>
    <row r="1020" s="18" customFormat="1" ht="26.25" customHeight="1"/>
    <row r="1021" s="18" customFormat="1" ht="26.25" customHeight="1"/>
    <row r="1022" s="18" customFormat="1" ht="26.25" customHeight="1"/>
    <row r="1023" s="18" customFormat="1" ht="26.25" customHeight="1"/>
    <row r="1024" s="18" customFormat="1" ht="26.25" customHeight="1"/>
    <row r="1025" s="18" customFormat="1" ht="26.25" customHeight="1"/>
    <row r="1026" s="18" customFormat="1" ht="26.25" customHeight="1"/>
    <row r="1027" s="18" customFormat="1" ht="26.25" customHeight="1"/>
    <row r="1028" s="18" customFormat="1" ht="26.25" customHeight="1"/>
    <row r="1029" s="18" customFormat="1" ht="26.25" customHeight="1"/>
    <row r="1030" s="18" customFormat="1" ht="26.25" customHeight="1"/>
    <row r="1031" s="18" customFormat="1" ht="26.25" customHeight="1"/>
    <row r="1032" s="18" customFormat="1" ht="26.25" customHeight="1"/>
    <row r="1033" s="18" customFormat="1" ht="26.25" customHeight="1"/>
    <row r="1034" s="18" customFormat="1" ht="26.25" customHeight="1"/>
    <row r="1035" s="18" customFormat="1" ht="26.25" customHeight="1"/>
    <row r="1036" s="18" customFormat="1" ht="26.25" customHeight="1"/>
    <row r="1037" s="18" customFormat="1" ht="26.25" customHeight="1"/>
    <row r="1038" s="18" customFormat="1" ht="26.25" customHeight="1"/>
    <row r="1039" s="18" customFormat="1" ht="26.25" customHeight="1"/>
    <row r="1040" s="18" customFormat="1" ht="26.25" customHeight="1"/>
    <row r="1041" s="18" customFormat="1" ht="26.25" customHeight="1"/>
    <row r="1042" s="18" customFormat="1" ht="26.25" customHeight="1"/>
    <row r="1043" s="18" customFormat="1" ht="26.25" customHeight="1"/>
    <row r="1044" s="18" customFormat="1" ht="26.25" customHeight="1"/>
    <row r="1045" s="18" customFormat="1" ht="26.25" customHeight="1"/>
    <row r="1046" s="18" customFormat="1" ht="26.25" customHeight="1"/>
    <row r="1047" s="18" customFormat="1" ht="26.25" customHeight="1"/>
    <row r="1048" s="18" customFormat="1" ht="26.25" customHeight="1"/>
    <row r="1049" s="18" customFormat="1" ht="26.25" customHeight="1"/>
    <row r="1050" s="18" customFormat="1" ht="26.25" customHeight="1"/>
    <row r="1051" s="18" customFormat="1" ht="26.25" customHeight="1"/>
    <row r="1052" s="18" customFormat="1" ht="26.25" customHeight="1"/>
    <row r="1053" s="18" customFormat="1" ht="26.25" customHeight="1"/>
    <row r="1054" s="18" customFormat="1" ht="26.25" customHeight="1"/>
    <row r="1055" s="18" customFormat="1" ht="26.25" customHeight="1"/>
    <row r="1056" s="18" customFormat="1" ht="26.25" customHeight="1"/>
    <row r="1057" s="18" customFormat="1" ht="26.25" customHeight="1"/>
    <row r="1058" s="18" customFormat="1" ht="26.25" customHeight="1"/>
    <row r="1059" s="18" customFormat="1" ht="26.25" customHeight="1"/>
    <row r="1060" s="18" customFormat="1" ht="26.25" customHeight="1"/>
    <row r="1061" s="18" customFormat="1" ht="26.25" customHeight="1"/>
    <row r="1062" s="18" customFormat="1" ht="26.25" customHeight="1"/>
    <row r="1063" s="18" customFormat="1" ht="26.25" customHeight="1"/>
    <row r="1064" s="18" customFormat="1" ht="26.25" customHeight="1"/>
    <row r="1065" s="18" customFormat="1" ht="26.25" customHeight="1"/>
    <row r="1066" s="18" customFormat="1" ht="26.25" customHeight="1"/>
    <row r="1067" s="18" customFormat="1" ht="26.25" customHeight="1"/>
    <row r="1068" s="18" customFormat="1" ht="26.25" customHeight="1"/>
    <row r="1069" s="18" customFormat="1" ht="26.25" customHeight="1"/>
    <row r="1070" s="18" customFormat="1" ht="26.25" customHeight="1"/>
    <row r="1071" s="18" customFormat="1" ht="26.25" customHeight="1"/>
    <row r="1072" s="18" customFormat="1" ht="26.25" customHeight="1"/>
    <row r="1073" s="18" customFormat="1" ht="26.25" customHeight="1"/>
    <row r="1074" s="18" customFormat="1" ht="26.25" customHeight="1"/>
    <row r="1075" s="18" customFormat="1" ht="26.25" customHeight="1"/>
    <row r="1076" s="18" customFormat="1" ht="26.25" customHeight="1"/>
    <row r="1077" s="18" customFormat="1" ht="26.25" customHeight="1"/>
    <row r="1078" s="18" customFormat="1" ht="26.25" customHeight="1"/>
    <row r="1079" s="18" customFormat="1" ht="26.25" customHeight="1"/>
    <row r="1080" s="18" customFormat="1" ht="26.25" customHeight="1"/>
    <row r="1081" s="18" customFormat="1" ht="26.25" customHeight="1"/>
    <row r="1082" s="18" customFormat="1" ht="26.25" customHeight="1"/>
    <row r="1083" s="18" customFormat="1" ht="26.25" customHeight="1"/>
    <row r="1084" s="18" customFormat="1" ht="26.25" customHeight="1"/>
    <row r="1085" s="18" customFormat="1" ht="26.25" customHeight="1"/>
    <row r="1086" s="18" customFormat="1" ht="26.25" customHeight="1"/>
    <row r="1087" s="18" customFormat="1" ht="26.25" customHeight="1"/>
    <row r="1088" s="18" customFormat="1" ht="26.25" customHeight="1"/>
    <row r="1089" s="18" customFormat="1" ht="26.25" customHeight="1"/>
    <row r="1090" s="18" customFormat="1" ht="26.25" customHeight="1"/>
    <row r="1091" s="18" customFormat="1" ht="26.25" customHeight="1"/>
    <row r="1092" s="18" customFormat="1" ht="26.25" customHeight="1"/>
    <row r="1093" s="18" customFormat="1" ht="26.25" customHeight="1"/>
    <row r="1094" s="18" customFormat="1" ht="26.25" customHeight="1"/>
    <row r="1095" s="18" customFormat="1" ht="26.25" customHeight="1"/>
    <row r="1096" s="18" customFormat="1" ht="26.25" customHeight="1"/>
    <row r="1097" s="18" customFormat="1" ht="26.25" customHeight="1"/>
    <row r="1098" s="18" customFormat="1" ht="26.25" customHeight="1"/>
    <row r="1099" s="18" customFormat="1" ht="26.25" customHeight="1"/>
    <row r="1100" s="18" customFormat="1" ht="26.25" customHeight="1"/>
    <row r="1101" s="18" customFormat="1" ht="26.25" customHeight="1"/>
    <row r="1102" s="18" customFormat="1" ht="26.25" customHeight="1"/>
    <row r="1103" s="18" customFormat="1" ht="26.25" customHeight="1"/>
    <row r="1104" s="18" customFormat="1" ht="26.25" customHeight="1"/>
    <row r="1105" s="18" customFormat="1" ht="26.25" customHeight="1"/>
    <row r="1106" s="18" customFormat="1" ht="26.25" customHeight="1"/>
    <row r="1107" s="18" customFormat="1" ht="26.25" customHeight="1"/>
    <row r="1108" s="18" customFormat="1" ht="26.25" customHeight="1"/>
    <row r="1109" s="18" customFormat="1" ht="26.25" customHeight="1"/>
    <row r="1110" s="18" customFormat="1" ht="26.25" customHeight="1"/>
    <row r="1111" s="18" customFormat="1" ht="26.25" customHeight="1"/>
    <row r="1112" s="18" customFormat="1" ht="26.25" customHeight="1"/>
    <row r="1113" s="18" customFormat="1" ht="26.25" customHeight="1"/>
    <row r="1114" s="18" customFormat="1" ht="26.25" customHeight="1"/>
    <row r="1115" s="18" customFormat="1" ht="26.25" customHeight="1"/>
    <row r="1116" s="18" customFormat="1" ht="26.25" customHeight="1"/>
    <row r="1117" s="18" customFormat="1" ht="26.25" customHeight="1"/>
    <row r="1118" s="18" customFormat="1" ht="26.25" customHeight="1"/>
    <row r="1119" s="18" customFormat="1" ht="26.25" customHeight="1"/>
    <row r="1120" s="18" customFormat="1" ht="26.25" customHeight="1"/>
    <row r="1121" s="18" customFormat="1" ht="26.25" customHeight="1"/>
    <row r="1122" s="18" customFormat="1" ht="26.25" customHeight="1"/>
    <row r="1123" s="18" customFormat="1" ht="26.25" customHeight="1"/>
    <row r="1124" s="18" customFormat="1" ht="26.25" customHeight="1"/>
    <row r="1125" s="18" customFormat="1" ht="26.25" customHeight="1"/>
    <row r="1126" s="18" customFormat="1" ht="26.25" customHeight="1"/>
    <row r="1127" s="18" customFormat="1" ht="26.25" customHeight="1"/>
    <row r="1128" s="18" customFormat="1" ht="26.25" customHeight="1"/>
    <row r="1129" s="18" customFormat="1" ht="26.25" customHeight="1"/>
    <row r="1130" s="18" customFormat="1" ht="26.25" customHeight="1"/>
    <row r="1131" s="18" customFormat="1" ht="26.25" customHeight="1"/>
    <row r="1132" s="18" customFormat="1" ht="26.25" customHeight="1"/>
    <row r="1133" s="18" customFormat="1" ht="26.25" customHeight="1"/>
    <row r="1134" s="18" customFormat="1" ht="26.25" customHeight="1"/>
    <row r="1135" s="18" customFormat="1" ht="26.25" customHeight="1"/>
    <row r="1136" s="18" customFormat="1" ht="26.25" customHeight="1"/>
    <row r="1137" s="18" customFormat="1" ht="26.25" customHeight="1"/>
    <row r="1138" s="18" customFormat="1" ht="26.25" customHeight="1"/>
    <row r="1139" s="18" customFormat="1" ht="26.25" customHeight="1"/>
    <row r="1140" s="18" customFormat="1" ht="26.25" customHeight="1"/>
    <row r="1141" s="18" customFormat="1" ht="26.25" customHeight="1"/>
    <row r="1142" s="18" customFormat="1" ht="26.25" customHeight="1"/>
    <row r="1143" s="18" customFormat="1" ht="26.25" customHeight="1"/>
    <row r="1144" s="18" customFormat="1" ht="26.25" customHeight="1"/>
    <row r="1145" s="18" customFormat="1" ht="26.25" customHeight="1"/>
    <row r="1146" s="18" customFormat="1" ht="26.25" customHeight="1"/>
    <row r="1147" s="18" customFormat="1" ht="26.25" customHeight="1"/>
    <row r="1148" s="18" customFormat="1" ht="26.25" customHeight="1"/>
    <row r="1149" s="18" customFormat="1" ht="26.25" customHeight="1"/>
    <row r="1150" s="18" customFormat="1" ht="26.25" customHeight="1"/>
    <row r="1151" s="18" customFormat="1" ht="26.25" customHeight="1"/>
    <row r="1152" s="18" customFormat="1" ht="26.25" customHeight="1"/>
    <row r="1153" s="18" customFormat="1" ht="26.25" customHeight="1"/>
    <row r="1154" s="18" customFormat="1" ht="26.25" customHeight="1"/>
    <row r="1155" s="18" customFormat="1" ht="26.25" customHeight="1"/>
    <row r="1156" s="18" customFormat="1" ht="26.25" customHeight="1"/>
    <row r="1157" s="18" customFormat="1" ht="26.25" customHeight="1"/>
    <row r="1158" s="18" customFormat="1" ht="26.25" customHeight="1"/>
    <row r="1159" s="18" customFormat="1" ht="26.25" customHeight="1"/>
    <row r="1160" s="18" customFormat="1" ht="26.25" customHeight="1"/>
    <row r="1161" s="18" customFormat="1" ht="26.25" customHeight="1"/>
    <row r="1162" s="18" customFormat="1" ht="26.25" customHeight="1"/>
    <row r="1163" s="18" customFormat="1" ht="26.25" customHeight="1"/>
    <row r="1164" s="18" customFormat="1" ht="26.25" customHeight="1"/>
    <row r="1165" s="18" customFormat="1" ht="26.25" customHeight="1"/>
    <row r="1166" s="18" customFormat="1" ht="26.25" customHeight="1"/>
    <row r="1167" s="18" customFormat="1" ht="26.25" customHeight="1"/>
    <row r="1168" s="18" customFormat="1" ht="26.25" customHeight="1"/>
    <row r="1169" s="18" customFormat="1" ht="26.25" customHeight="1"/>
    <row r="1170" s="18" customFormat="1" ht="26.25" customHeight="1"/>
    <row r="1171" s="18" customFormat="1" ht="26.25" customHeight="1"/>
    <row r="1172" s="18" customFormat="1" ht="26.25" customHeight="1"/>
    <row r="1173" s="18" customFormat="1" ht="26.25" customHeight="1"/>
    <row r="1174" s="18" customFormat="1" ht="26.25" customHeight="1"/>
    <row r="1175" s="18" customFormat="1" ht="26.25" customHeight="1"/>
    <row r="1176" s="18" customFormat="1" ht="26.25" customHeight="1"/>
    <row r="1177" s="18" customFormat="1" ht="26.25" customHeight="1"/>
    <row r="1178" s="18" customFormat="1" ht="26.25" customHeight="1"/>
    <row r="1179" s="18" customFormat="1" ht="26.25" customHeight="1"/>
    <row r="1180" s="18" customFormat="1" ht="26.25" customHeight="1"/>
    <row r="1181" s="18" customFormat="1" ht="26.25" customHeight="1"/>
    <row r="1182" s="18" customFormat="1" ht="26.25" customHeight="1"/>
    <row r="1183" s="18" customFormat="1" ht="26.25" customHeight="1"/>
    <row r="1184" s="18" customFormat="1" ht="26.25" customHeight="1"/>
    <row r="1185" s="18" customFormat="1" ht="26.25" customHeight="1"/>
    <row r="1186" s="18" customFormat="1" ht="26.25" customHeight="1"/>
    <row r="1187" s="18" customFormat="1" ht="26.25" customHeight="1"/>
    <row r="1188" s="18" customFormat="1" ht="26.25" customHeight="1"/>
    <row r="1189" s="18" customFormat="1" ht="26.25" customHeight="1"/>
    <row r="1190" s="18" customFormat="1" ht="26.25" customHeight="1"/>
    <row r="1191" s="18" customFormat="1" ht="26.25" customHeight="1"/>
    <row r="1192" s="18" customFormat="1" ht="26.25" customHeight="1"/>
    <row r="1193" s="18" customFormat="1" ht="26.25" customHeight="1"/>
    <row r="1194" s="18" customFormat="1" ht="26.25" customHeight="1"/>
    <row r="1195" s="18" customFormat="1" ht="26.25" customHeight="1"/>
    <row r="1196" s="18" customFormat="1" ht="26.25" customHeight="1"/>
    <row r="1197" s="18" customFormat="1" ht="26.25" customHeight="1"/>
    <row r="1198" s="18" customFormat="1" ht="26.25" customHeight="1"/>
    <row r="1199" s="18" customFormat="1" ht="26.25" customHeight="1"/>
    <row r="1200" s="18" customFormat="1" ht="26.25" customHeight="1"/>
    <row r="1201" s="18" customFormat="1" ht="26.25" customHeight="1"/>
    <row r="1202" s="18" customFormat="1" ht="26.25" customHeight="1"/>
    <row r="1203" s="18" customFormat="1" ht="26.25" customHeight="1"/>
    <row r="1204" s="18" customFormat="1" ht="26.25" customHeight="1"/>
    <row r="1205" s="18" customFormat="1" ht="26.25" customHeight="1"/>
    <row r="1206" s="18" customFormat="1" ht="26.25" customHeight="1"/>
    <row r="1207" s="18" customFormat="1" ht="26.25" customHeight="1"/>
    <row r="1208" s="18" customFormat="1" ht="26.25" customHeight="1"/>
    <row r="1209" s="18" customFormat="1" ht="26.25" customHeight="1"/>
    <row r="1210" s="18" customFormat="1" ht="26.25" customHeight="1"/>
    <row r="1211" s="18" customFormat="1" ht="26.25" customHeight="1"/>
    <row r="1212" s="18" customFormat="1" ht="26.25" customHeight="1"/>
    <row r="1213" s="18" customFormat="1" ht="26.25" customHeight="1"/>
    <row r="1214" s="18" customFormat="1" ht="26.25" customHeight="1"/>
    <row r="1215" s="18" customFormat="1" ht="26.25" customHeight="1"/>
    <row r="1216" s="18" customFormat="1" ht="26.25" customHeight="1"/>
    <row r="1217" s="18" customFormat="1" ht="26.25" customHeight="1"/>
    <row r="1218" s="18" customFormat="1" ht="26.25" customHeight="1"/>
    <row r="1219" s="18" customFormat="1" ht="26.25" customHeight="1"/>
    <row r="1220" s="18" customFormat="1" ht="26.25" customHeight="1"/>
    <row r="1221" s="18" customFormat="1" ht="26.25" customHeight="1"/>
    <row r="1222" s="18" customFormat="1" ht="26.25" customHeight="1"/>
    <row r="1223" s="18" customFormat="1" ht="26.25" customHeight="1"/>
    <row r="1224" s="18" customFormat="1" ht="26.25" customHeight="1"/>
    <row r="1225" s="18" customFormat="1" ht="26.25" customHeight="1"/>
    <row r="1226" s="18" customFormat="1" ht="26.25" customHeight="1"/>
    <row r="1227" s="18" customFormat="1" ht="26.25" customHeight="1"/>
    <row r="1228" s="18" customFormat="1" ht="26.25" customHeight="1"/>
    <row r="1229" s="18" customFormat="1" ht="26.25" customHeight="1"/>
    <row r="1230" s="18" customFormat="1" ht="26.25" customHeight="1"/>
    <row r="1231" s="18" customFormat="1" ht="26.25" customHeight="1"/>
    <row r="1232" s="18" customFormat="1" ht="26.25" customHeight="1"/>
    <row r="1233" s="18" customFormat="1" ht="26.25" customHeight="1"/>
    <row r="1234" s="18" customFormat="1" ht="26.25" customHeight="1"/>
    <row r="1235" s="18" customFormat="1" ht="26.25" customHeight="1"/>
    <row r="1236" s="18" customFormat="1" ht="26.25" customHeight="1"/>
    <row r="1237" s="18" customFormat="1" ht="26.25" customHeight="1"/>
    <row r="1238" s="18" customFormat="1" ht="26.25" customHeight="1"/>
    <row r="1239" s="18" customFormat="1" ht="26.25" customHeight="1"/>
    <row r="1240" s="18" customFormat="1" ht="26.25" customHeight="1"/>
    <row r="1241" s="18" customFormat="1" ht="26.25" customHeight="1"/>
    <row r="1242" s="18" customFormat="1" ht="26.25" customHeight="1"/>
    <row r="1243" s="18" customFormat="1" ht="26.25" customHeight="1"/>
    <row r="1244" s="18" customFormat="1" ht="26.25" customHeight="1"/>
    <row r="1245" s="18" customFormat="1" ht="26.25" customHeight="1"/>
    <row r="1246" s="18" customFormat="1" ht="26.25" customHeight="1"/>
    <row r="1247" s="18" customFormat="1" ht="26.25" customHeight="1"/>
    <row r="1248" s="18" customFormat="1" ht="26.25" customHeight="1"/>
    <row r="1249" s="18" customFormat="1" ht="26.25" customHeight="1"/>
    <row r="1250" s="18" customFormat="1" ht="26.25" customHeight="1"/>
    <row r="1251" s="18" customFormat="1" ht="26.25" customHeight="1"/>
    <row r="1252" s="18" customFormat="1" ht="26.25" customHeight="1"/>
    <row r="1253" s="18" customFormat="1" ht="26.25" customHeight="1"/>
    <row r="1254" s="18" customFormat="1" ht="26.25" customHeight="1"/>
    <row r="1255" s="18" customFormat="1" ht="26.25" customHeight="1"/>
    <row r="1256" s="18" customFormat="1" ht="26.25" customHeight="1"/>
    <row r="1257" s="18" customFormat="1" ht="26.25" customHeight="1"/>
    <row r="1258" s="18" customFormat="1" ht="26.25" customHeight="1"/>
    <row r="1259" s="18" customFormat="1" ht="26.25" customHeight="1"/>
    <row r="1260" s="18" customFormat="1" ht="26.25" customHeight="1"/>
    <row r="1261" s="18" customFormat="1" ht="26.25" customHeight="1"/>
    <row r="1262" s="18" customFormat="1" ht="26.25" customHeight="1"/>
    <row r="1263" s="18" customFormat="1" ht="26.25" customHeight="1"/>
    <row r="1264" s="18" customFormat="1" ht="26.25" customHeight="1"/>
    <row r="1265" s="18" customFormat="1" ht="26.25" customHeight="1"/>
    <row r="1266" s="18" customFormat="1" ht="26.25" customHeight="1"/>
    <row r="1267" s="18" customFormat="1" ht="26.25" customHeight="1"/>
    <row r="1268" s="18" customFormat="1" ht="26.25" customHeight="1"/>
    <row r="1269" s="18" customFormat="1" ht="26.25" customHeight="1"/>
    <row r="1270" s="18" customFormat="1" ht="26.25" customHeight="1"/>
    <row r="1271" s="18" customFormat="1" ht="26.25" customHeight="1"/>
    <row r="1272" s="18" customFormat="1" ht="26.25" customHeight="1"/>
    <row r="1273" s="18" customFormat="1" ht="26.25" customHeight="1"/>
    <row r="1274" s="18" customFormat="1" ht="26.25" customHeight="1"/>
    <row r="1275" s="18" customFormat="1" ht="26.25" customHeight="1"/>
    <row r="1276" s="18" customFormat="1" ht="26.25" customHeight="1"/>
    <row r="1277" s="18" customFormat="1" ht="26.25" customHeight="1"/>
    <row r="1278" s="18" customFormat="1" ht="26.25" customHeight="1"/>
    <row r="1279" s="18" customFormat="1" ht="26.25" customHeight="1"/>
    <row r="1280" s="18" customFormat="1" ht="26.25" customHeight="1"/>
    <row r="1281" s="18" customFormat="1" ht="26.25" customHeight="1"/>
    <row r="1282" s="18" customFormat="1" ht="26.25" customHeight="1"/>
    <row r="1283" s="18" customFormat="1" ht="26.25" customHeight="1"/>
    <row r="1284" s="18" customFormat="1" ht="26.25" customHeight="1"/>
    <row r="1285" s="18" customFormat="1" ht="26.25" customHeight="1"/>
    <row r="1286" s="18" customFormat="1" ht="26.25" customHeight="1"/>
    <row r="1287" s="18" customFormat="1" ht="26.25" customHeight="1"/>
    <row r="1288" s="18" customFormat="1" ht="26.25" customHeight="1"/>
    <row r="1289" s="18" customFormat="1" ht="26.25" customHeight="1"/>
    <row r="1290" s="18" customFormat="1" ht="26.25" customHeight="1"/>
    <row r="1291" s="18" customFormat="1" ht="26.25" customHeight="1"/>
    <row r="1292" s="18" customFormat="1" ht="26.25" customHeight="1"/>
    <row r="1293" s="18" customFormat="1" ht="26.25" customHeight="1"/>
    <row r="1294" s="18" customFormat="1" ht="26.25" customHeight="1"/>
    <row r="1295" s="18" customFormat="1" ht="26.25" customHeight="1"/>
    <row r="1296" s="18" customFormat="1" ht="26.25" customHeight="1"/>
    <row r="1297" s="18" customFormat="1" ht="26.25" customHeight="1"/>
    <row r="1298" s="18" customFormat="1" ht="26.25" customHeight="1"/>
    <row r="1299" s="18" customFormat="1" ht="26.25" customHeight="1"/>
    <row r="1300" s="18" customFormat="1" ht="26.25" customHeight="1"/>
    <row r="1301" s="18" customFormat="1" ht="26.25" customHeight="1"/>
    <row r="1302" s="18" customFormat="1" ht="26.25" customHeight="1"/>
    <row r="1303" s="18" customFormat="1" ht="26.25" customHeight="1"/>
    <row r="1304" s="18" customFormat="1" ht="26.25" customHeight="1"/>
    <row r="1305" s="18" customFormat="1" ht="26.25" customHeight="1"/>
    <row r="1306" s="18" customFormat="1" ht="26.25" customHeight="1"/>
    <row r="1307" s="18" customFormat="1" ht="26.25" customHeight="1"/>
    <row r="1308" s="18" customFormat="1" ht="26.25" customHeight="1"/>
    <row r="1309" s="18" customFormat="1" ht="26.25" customHeight="1"/>
    <row r="1310" s="18" customFormat="1" ht="26.25" customHeight="1"/>
    <row r="1311" s="18" customFormat="1" ht="26.25" customHeight="1"/>
    <row r="1312" s="18" customFormat="1" ht="26.25" customHeight="1"/>
    <row r="1313" s="18" customFormat="1" ht="26.25" customHeight="1"/>
    <row r="1314" s="18" customFormat="1" ht="26.25" customHeight="1"/>
    <row r="1315" s="18" customFormat="1" ht="26.25" customHeight="1"/>
    <row r="1316" s="18" customFormat="1" ht="26.25" customHeight="1"/>
    <row r="1317" s="18" customFormat="1" ht="26.25" customHeight="1"/>
    <row r="1318" s="18" customFormat="1" ht="26.25" customHeight="1"/>
    <row r="1319" s="18" customFormat="1" ht="26.25" customHeight="1"/>
    <row r="1320" s="18" customFormat="1" ht="26.25" customHeight="1"/>
    <row r="1321" s="18" customFormat="1" ht="26.25" customHeight="1"/>
    <row r="1322" s="18" customFormat="1" ht="26.25" customHeight="1"/>
    <row r="1323" s="18" customFormat="1" ht="26.25" customHeight="1"/>
    <row r="1324" s="18" customFormat="1" ht="26.25" customHeight="1"/>
    <row r="1325" s="18" customFormat="1" ht="26.25" customHeight="1"/>
    <row r="1326" s="18" customFormat="1" ht="26.25" customHeight="1"/>
    <row r="1327" s="18" customFormat="1" ht="26.25" customHeight="1"/>
    <row r="1328" s="18" customFormat="1" ht="26.25" customHeight="1"/>
    <row r="1329" s="18" customFormat="1" ht="26.25" customHeight="1"/>
    <row r="1330" s="18" customFormat="1" ht="26.25" customHeight="1"/>
    <row r="1331" s="18" customFormat="1" ht="26.25" customHeight="1"/>
    <row r="1332" s="18" customFormat="1" ht="26.25" customHeight="1"/>
    <row r="1333" s="18" customFormat="1" ht="26.25" customHeight="1"/>
    <row r="1334" s="18" customFormat="1" ht="26.25" customHeight="1"/>
    <row r="1335" s="18" customFormat="1" ht="26.25" customHeight="1"/>
    <row r="1336" s="18" customFormat="1" ht="26.25" customHeight="1"/>
    <row r="1337" s="18" customFormat="1" ht="26.25" customHeight="1"/>
    <row r="1338" s="18" customFormat="1" ht="26.25" customHeight="1"/>
    <row r="1339" s="18" customFormat="1" ht="26.25" customHeight="1"/>
    <row r="1340" s="18" customFormat="1" ht="26.25" customHeight="1"/>
    <row r="1341" s="18" customFormat="1" ht="26.25" customHeight="1"/>
    <row r="1342" s="18" customFormat="1" ht="26.25" customHeight="1"/>
    <row r="1343" s="18" customFormat="1" ht="26.25" customHeight="1"/>
    <row r="1344" s="18" customFormat="1" ht="26.25" customHeight="1"/>
    <row r="1345" s="18" customFormat="1" ht="26.25" customHeight="1"/>
    <row r="1346" s="18" customFormat="1" ht="26.25" customHeight="1"/>
    <row r="1347" s="18" customFormat="1" ht="26.25" customHeight="1"/>
    <row r="1348" s="18" customFormat="1" ht="26.25" customHeight="1"/>
    <row r="1349" s="18" customFormat="1" ht="26.25" customHeight="1"/>
    <row r="1350" s="18" customFormat="1" ht="26.25" customHeight="1"/>
    <row r="1351" s="18" customFormat="1" ht="26.25" customHeight="1"/>
    <row r="1352" s="18" customFormat="1" ht="26.25" customHeight="1"/>
    <row r="1353" s="18" customFormat="1" ht="26.25" customHeight="1"/>
    <row r="1354" s="18" customFormat="1" ht="26.25" customHeight="1"/>
    <row r="1355" s="18" customFormat="1" ht="26.25" customHeight="1"/>
    <row r="1356" s="18" customFormat="1" ht="26.25" customHeight="1"/>
    <row r="1357" s="18" customFormat="1" ht="26.25" customHeight="1"/>
    <row r="1358" s="18" customFormat="1" ht="26.25" customHeight="1"/>
    <row r="1359" s="18" customFormat="1" ht="26.25" customHeight="1"/>
    <row r="1360" s="18" customFormat="1" ht="26.25" customHeight="1"/>
    <row r="1361" s="18" customFormat="1" ht="26.25" customHeight="1"/>
    <row r="1362" s="18" customFormat="1" ht="26.25" customHeight="1"/>
    <row r="1363" s="18" customFormat="1" ht="26.25" customHeight="1"/>
    <row r="1364" s="18" customFormat="1" ht="26.25" customHeight="1"/>
    <row r="1365" s="18" customFormat="1" ht="26.25" customHeight="1"/>
    <row r="1366" s="18" customFormat="1" ht="26.25" customHeight="1"/>
    <row r="1367" s="18" customFormat="1" ht="26.25" customHeight="1"/>
    <row r="1368" s="18" customFormat="1" ht="26.25" customHeight="1"/>
    <row r="1369" s="18" customFormat="1" ht="26.25" customHeight="1"/>
    <row r="1370" s="18" customFormat="1" ht="26.25" customHeight="1"/>
    <row r="1371" s="18" customFormat="1" ht="26.25" customHeight="1"/>
    <row r="1372" s="18" customFormat="1" ht="26.25" customHeight="1"/>
    <row r="1373" s="18" customFormat="1" ht="26.25" customHeight="1"/>
    <row r="1374" s="18" customFormat="1" ht="26.25" customHeight="1"/>
    <row r="1375" s="18" customFormat="1" ht="26.25" customHeight="1"/>
    <row r="1376" s="18" customFormat="1" ht="26.25" customHeight="1"/>
    <row r="1377" s="18" customFormat="1" ht="26.25" customHeight="1"/>
    <row r="1378" s="18" customFormat="1" ht="26.25" customHeight="1"/>
    <row r="1379" s="18" customFormat="1" ht="26.25" customHeight="1"/>
    <row r="1380" s="18" customFormat="1" ht="26.25" customHeight="1"/>
    <row r="1381" s="18" customFormat="1" ht="26.25" customHeight="1"/>
    <row r="1382" s="18" customFormat="1" ht="26.25" customHeight="1"/>
    <row r="1383" s="18" customFormat="1" ht="26.25" customHeight="1"/>
    <row r="1384" s="18" customFormat="1" ht="26.25" customHeight="1"/>
    <row r="1385" s="18" customFormat="1" ht="26.25" customHeight="1"/>
    <row r="1386" s="18" customFormat="1" ht="26.25" customHeight="1"/>
    <row r="1387" s="18" customFormat="1" ht="26.25" customHeight="1"/>
    <row r="1388" s="18" customFormat="1" ht="26.25" customHeight="1"/>
    <row r="1389" s="18" customFormat="1" ht="26.25" customHeight="1"/>
    <row r="1390" s="18" customFormat="1" ht="26.25" customHeight="1"/>
    <row r="1391" s="18" customFormat="1" ht="26.25" customHeight="1"/>
    <row r="1392" s="18" customFormat="1" ht="26.25" customHeight="1"/>
    <row r="1393" s="18" customFormat="1" ht="26.25" customHeight="1"/>
    <row r="1394" s="18" customFormat="1" ht="26.25" customHeight="1"/>
    <row r="1395" s="18" customFormat="1" ht="26.25" customHeight="1"/>
    <row r="1396" s="18" customFormat="1" ht="26.25" customHeight="1"/>
    <row r="1397" s="18" customFormat="1" ht="26.25" customHeight="1"/>
    <row r="1398" s="18" customFormat="1" ht="26.25" customHeight="1"/>
    <row r="1399" s="18" customFormat="1" ht="26.25" customHeight="1"/>
    <row r="1400" s="18" customFormat="1" ht="26.25" customHeight="1"/>
    <row r="1401" s="18" customFormat="1" ht="26.25" customHeight="1"/>
    <row r="1402" s="18" customFormat="1" ht="26.25" customHeight="1"/>
    <row r="1403" s="18" customFormat="1" ht="26.25" customHeight="1"/>
    <row r="1404" s="18" customFormat="1" ht="26.25" customHeight="1"/>
    <row r="1405" s="18" customFormat="1" ht="26.25" customHeight="1"/>
    <row r="1406" s="18" customFormat="1" ht="26.25" customHeight="1"/>
    <row r="1407" s="18" customFormat="1" ht="26.25" customHeight="1"/>
    <row r="1408" s="18" customFormat="1" ht="26.25" customHeight="1"/>
    <row r="1409" s="18" customFormat="1" ht="26.25" customHeight="1"/>
    <row r="1410" s="18" customFormat="1" ht="26.25" customHeight="1"/>
    <row r="1411" s="18" customFormat="1" ht="26.25" customHeight="1"/>
    <row r="1412" s="18" customFormat="1" ht="26.25" customHeight="1"/>
    <row r="1413" s="18" customFormat="1" ht="26.25" customHeight="1"/>
    <row r="1414" s="18" customFormat="1" ht="26.25" customHeight="1"/>
    <row r="1415" s="18" customFormat="1" ht="26.25" customHeight="1"/>
    <row r="1416" s="18" customFormat="1" ht="26.25" customHeight="1"/>
    <row r="1417" s="18" customFormat="1" ht="26.25" customHeight="1"/>
    <row r="1418" s="18" customFormat="1" ht="26.25" customHeight="1"/>
    <row r="1419" s="18" customFormat="1" ht="26.25" customHeight="1"/>
    <row r="1420" s="18" customFormat="1" ht="26.25" customHeight="1"/>
    <row r="1421" s="18" customFormat="1" ht="26.25" customHeight="1"/>
    <row r="1422" s="18" customFormat="1" ht="26.25" customHeight="1"/>
    <row r="1423" s="18" customFormat="1" ht="26.25" customHeight="1"/>
    <row r="1424" s="18" customFormat="1" ht="26.25" customHeight="1"/>
    <row r="1425" s="18" customFormat="1" ht="26.25" customHeight="1"/>
    <row r="1426" s="18" customFormat="1" ht="26.25" customHeight="1"/>
    <row r="1427" s="18" customFormat="1" ht="26.25" customHeight="1"/>
    <row r="1428" s="18" customFormat="1" ht="26.25" customHeight="1"/>
    <row r="1429" s="18" customFormat="1" ht="26.25" customHeight="1"/>
    <row r="1430" s="18" customFormat="1" ht="26.25" customHeight="1"/>
    <row r="1431" s="18" customFormat="1" ht="26.25" customHeight="1"/>
    <row r="1432" s="18" customFormat="1" ht="26.25" customHeight="1"/>
    <row r="1433" s="18" customFormat="1" ht="26.25" customHeight="1"/>
    <row r="1434" s="18" customFormat="1" ht="26.25" customHeight="1"/>
    <row r="1435" s="18" customFormat="1" ht="26.25" customHeight="1"/>
    <row r="1436" s="18" customFormat="1" ht="26.25" customHeight="1"/>
    <row r="1437" s="18" customFormat="1" ht="26.25" customHeight="1"/>
    <row r="1438" s="18" customFormat="1" ht="26.25" customHeight="1"/>
    <row r="1439" s="18" customFormat="1" ht="26.25" customHeight="1"/>
    <row r="1440" s="18" customFormat="1" ht="26.25" customHeight="1"/>
    <row r="1441" s="18" customFormat="1" ht="26.25" customHeight="1"/>
    <row r="1442" s="18" customFormat="1" ht="26.25" customHeight="1"/>
    <row r="1443" s="18" customFormat="1" ht="26.25" customHeight="1"/>
    <row r="1444" s="18" customFormat="1" ht="26.25" customHeight="1"/>
    <row r="1445" s="18" customFormat="1" ht="26.25" customHeight="1"/>
    <row r="1446" s="18" customFormat="1" ht="26.25" customHeight="1"/>
    <row r="1447" s="18" customFormat="1" ht="26.25" customHeight="1"/>
    <row r="1448" s="18" customFormat="1" ht="26.25" customHeight="1"/>
    <row r="1449" s="18" customFormat="1" ht="26.25" customHeight="1"/>
    <row r="1450" s="18" customFormat="1" ht="26.25" customHeight="1"/>
    <row r="1451" s="18" customFormat="1" ht="26.25" customHeight="1"/>
    <row r="1452" s="18" customFormat="1" ht="26.25" customHeight="1"/>
    <row r="1453" s="18" customFormat="1" ht="26.25" customHeight="1"/>
    <row r="1454" s="18" customFormat="1" ht="26.25" customHeight="1"/>
    <row r="1455" s="18" customFormat="1" ht="26.25" customHeight="1"/>
    <row r="1456" s="18" customFormat="1" ht="26.25" customHeight="1"/>
    <row r="1457" s="18" customFormat="1" ht="26.25" customHeight="1"/>
    <row r="1458" s="18" customFormat="1" ht="26.25" customHeight="1"/>
    <row r="1459" s="18" customFormat="1" ht="26.25" customHeight="1"/>
    <row r="1460" s="18" customFormat="1" ht="26.25" customHeight="1"/>
    <row r="1461" s="18" customFormat="1" ht="26.25" customHeight="1"/>
    <row r="1462" s="18" customFormat="1" ht="26.25" customHeight="1"/>
    <row r="1463" s="18" customFormat="1" ht="26.25" customHeight="1"/>
    <row r="1464" s="18" customFormat="1" ht="26.25" customHeight="1"/>
    <row r="1465" s="18" customFormat="1" ht="26.25" customHeight="1"/>
    <row r="1466" s="18" customFormat="1" ht="26.25" customHeight="1"/>
    <row r="1467" s="18" customFormat="1" ht="26.25" customHeight="1"/>
    <row r="1468" s="18" customFormat="1" ht="26.25" customHeight="1"/>
    <row r="1469" s="18" customFormat="1" ht="26.25" customHeight="1"/>
    <row r="1470" s="18" customFormat="1" ht="26.25" customHeight="1"/>
    <row r="1471" s="18" customFormat="1" ht="26.25" customHeight="1"/>
    <row r="1472" s="18" customFormat="1" ht="26.25" customHeight="1"/>
    <row r="1473" s="18" customFormat="1" ht="26.25" customHeight="1"/>
    <row r="1474" s="18" customFormat="1" ht="26.25" customHeight="1"/>
    <row r="1475" s="18" customFormat="1" ht="26.25" customHeight="1"/>
    <row r="1476" s="18" customFormat="1" ht="26.25" customHeight="1"/>
    <row r="1477" s="18" customFormat="1" ht="26.25" customHeight="1"/>
    <row r="1478" s="18" customFormat="1" ht="26.25" customHeight="1"/>
    <row r="1479" s="18" customFormat="1" ht="26.25" customHeight="1"/>
    <row r="1480" s="18" customFormat="1" ht="26.25" customHeight="1"/>
    <row r="1481" s="18" customFormat="1" ht="26.25" customHeight="1"/>
    <row r="1482" s="18" customFormat="1" ht="26.25" customHeight="1"/>
    <row r="1483" s="18" customFormat="1" ht="26.25" customHeight="1"/>
    <row r="1484" s="18" customFormat="1" ht="26.25" customHeight="1"/>
    <row r="1485" s="18" customFormat="1" ht="26.25" customHeight="1"/>
    <row r="1486" s="18" customFormat="1" ht="26.25" customHeight="1"/>
    <row r="1487" s="18" customFormat="1" ht="26.25" customHeight="1"/>
    <row r="1488" s="18" customFormat="1" ht="26.25" customHeight="1"/>
    <row r="1489" s="18" customFormat="1" ht="26.25" customHeight="1"/>
    <row r="1490" s="18" customFormat="1" ht="26.25" customHeight="1"/>
    <row r="1491" s="18" customFormat="1" ht="26.25" customHeight="1"/>
    <row r="1492" s="18" customFormat="1" ht="26.25" customHeight="1"/>
    <row r="1493" s="18" customFormat="1" ht="26.25" customHeight="1"/>
    <row r="1494" s="18" customFormat="1" ht="26.25" customHeight="1"/>
    <row r="1495" s="18" customFormat="1" ht="26.25" customHeight="1"/>
    <row r="1496" s="18" customFormat="1" ht="26.25" customHeight="1"/>
    <row r="1497" s="18" customFormat="1" ht="26.25" customHeight="1"/>
    <row r="1498" s="18" customFormat="1" ht="26.25" customHeight="1"/>
    <row r="1499" s="18" customFormat="1" ht="26.25" customHeight="1"/>
    <row r="1500" s="18" customFormat="1" ht="26.25" customHeight="1"/>
    <row r="1501" s="18" customFormat="1" ht="26.25" customHeight="1"/>
    <row r="1502" s="18" customFormat="1" ht="26.25" customHeight="1"/>
    <row r="1503" s="18" customFormat="1" ht="26.25" customHeight="1"/>
    <row r="1504" s="18" customFormat="1" ht="26.25" customHeight="1"/>
    <row r="1505" s="18" customFormat="1" ht="26.25" customHeight="1"/>
    <row r="1506" s="18" customFormat="1" ht="26.25" customHeight="1"/>
    <row r="1507" s="18" customFormat="1" ht="26.25" customHeight="1"/>
    <row r="1508" s="18" customFormat="1" ht="26.25" customHeight="1"/>
    <row r="1509" s="18" customFormat="1" ht="26.25" customHeight="1"/>
    <row r="1510" s="18" customFormat="1" ht="26.25" customHeight="1"/>
    <row r="1511" s="18" customFormat="1" ht="26.25" customHeight="1"/>
    <row r="1512" s="18" customFormat="1" ht="26.25" customHeight="1"/>
    <row r="1513" s="18" customFormat="1" ht="26.25" customHeight="1"/>
    <row r="1514" s="18" customFormat="1" ht="26.25" customHeight="1"/>
    <row r="1515" s="18" customFormat="1" ht="26.25" customHeight="1"/>
    <row r="1516" s="18" customFormat="1" ht="26.25" customHeight="1"/>
    <row r="1517" s="18" customFormat="1" ht="26.25" customHeight="1"/>
    <row r="1518" s="18" customFormat="1" ht="26.25" customHeight="1"/>
    <row r="1519" s="18" customFormat="1" ht="26.25" customHeight="1"/>
    <row r="1520" s="18" customFormat="1" ht="26.25" customHeight="1"/>
    <row r="1521" s="18" customFormat="1" ht="26.25" customHeight="1"/>
    <row r="1522" s="18" customFormat="1" ht="26.25" customHeight="1"/>
    <row r="1523" s="18" customFormat="1" ht="26.25" customHeight="1"/>
    <row r="1524" s="18" customFormat="1" ht="26.25" customHeight="1"/>
    <row r="1525" s="18" customFormat="1" ht="26.25" customHeight="1"/>
    <row r="1526" s="18" customFormat="1" ht="26.25" customHeight="1"/>
    <row r="1527" s="18" customFormat="1" ht="26.25" customHeight="1"/>
    <row r="1528" s="18" customFormat="1" ht="26.25" customHeight="1"/>
    <row r="1529" s="18" customFormat="1" ht="26.25" customHeight="1"/>
    <row r="1530" s="18" customFormat="1" ht="26.25" customHeight="1"/>
    <row r="1531" s="18" customFormat="1" ht="26.25" customHeight="1"/>
    <row r="1532" s="18" customFormat="1" ht="26.25" customHeight="1"/>
    <row r="1533" s="18" customFormat="1" ht="26.25" customHeight="1"/>
    <row r="1534" s="18" customFormat="1" ht="26.25" customHeight="1"/>
    <row r="1535" s="18" customFormat="1" ht="26.25" customHeight="1"/>
    <row r="1536" s="18" customFormat="1" ht="26.25" customHeight="1"/>
    <row r="1537" s="18" customFormat="1" ht="26.25" customHeight="1"/>
    <row r="1538" s="18" customFormat="1" ht="26.25" customHeight="1"/>
    <row r="1539" s="18" customFormat="1" ht="26.25" customHeight="1"/>
    <row r="1540" s="18" customFormat="1" ht="26.25" customHeight="1"/>
    <row r="1541" s="18" customFormat="1" ht="26.25" customHeight="1"/>
    <row r="1542" s="18" customFormat="1" ht="26.25" customHeight="1"/>
    <row r="1543" s="18" customFormat="1" ht="26.25" customHeight="1"/>
    <row r="1544" s="18" customFormat="1" ht="26.25" customHeight="1"/>
    <row r="1545" s="18" customFormat="1" ht="26.25" customHeight="1"/>
    <row r="1546" s="18" customFormat="1" ht="26.25" customHeight="1"/>
    <row r="1547" s="18" customFormat="1" ht="26.25" customHeight="1"/>
    <row r="1548" s="18" customFormat="1" ht="26.25" customHeight="1"/>
    <row r="1549" s="18" customFormat="1" ht="26.25" customHeight="1"/>
    <row r="1550" s="18" customFormat="1" ht="26.25" customHeight="1"/>
    <row r="1551" s="18" customFormat="1" ht="26.25" customHeight="1"/>
    <row r="1552" s="18" customFormat="1" ht="26.25" customHeight="1"/>
    <row r="1553" s="18" customFormat="1" ht="26.25" customHeight="1"/>
    <row r="1554" s="18" customFormat="1" ht="26.25" customHeight="1"/>
    <row r="1555" s="18" customFormat="1" ht="26.25" customHeight="1"/>
    <row r="1556" s="18" customFormat="1" ht="26.25" customHeight="1"/>
    <row r="1557" s="18" customFormat="1" ht="26.25" customHeight="1"/>
    <row r="1558" s="18" customFormat="1" ht="26.25" customHeight="1"/>
    <row r="1559" s="18" customFormat="1" ht="26.25" customHeight="1"/>
    <row r="1560" s="18" customFormat="1" ht="26.25" customHeight="1"/>
    <row r="1561" s="18" customFormat="1" ht="26.25" customHeight="1"/>
    <row r="1562" s="18" customFormat="1" ht="26.25" customHeight="1"/>
    <row r="1563" s="18" customFormat="1" ht="26.25" customHeight="1"/>
    <row r="1564" s="18" customFormat="1" ht="26.25" customHeight="1"/>
    <row r="1565" s="18" customFormat="1" ht="26.25" customHeight="1"/>
    <row r="1566" s="18" customFormat="1" ht="26.25" customHeight="1"/>
    <row r="1567" s="18" customFormat="1" ht="26.25" customHeight="1"/>
    <row r="1568" s="18" customFormat="1" ht="26.25" customHeight="1"/>
    <row r="1569" s="18" customFormat="1" ht="26.25" customHeight="1"/>
    <row r="1570" s="18" customFormat="1" ht="26.25" customHeight="1"/>
    <row r="1571" s="18" customFormat="1" ht="26.25" customHeight="1"/>
    <row r="1572" s="18" customFormat="1" ht="26.25" customHeight="1"/>
    <row r="1573" s="18" customFormat="1" ht="26.25" customHeight="1"/>
    <row r="1574" s="18" customFormat="1" ht="26.25" customHeight="1"/>
    <row r="1575" s="18" customFormat="1" ht="26.25" customHeight="1"/>
    <row r="1576" s="18" customFormat="1" ht="26.25" customHeight="1"/>
    <row r="1577" s="18" customFormat="1" ht="26.25" customHeight="1"/>
    <row r="1578" s="18" customFormat="1" ht="26.25" customHeight="1"/>
    <row r="1579" s="18" customFormat="1" ht="26.25" customHeight="1"/>
    <row r="1580" s="18" customFormat="1" ht="26.25" customHeight="1"/>
    <row r="1581" s="18" customFormat="1" ht="26.25" customHeight="1"/>
    <row r="1582" s="18" customFormat="1" ht="26.25" customHeight="1"/>
    <row r="1583" s="18" customFormat="1" ht="26.25" customHeight="1"/>
    <row r="1584" s="18" customFormat="1" ht="26.25" customHeight="1"/>
    <row r="1585" s="18" customFormat="1" ht="26.25" customHeight="1"/>
    <row r="1586" s="18" customFormat="1" ht="26.25" customHeight="1"/>
    <row r="1587" s="18" customFormat="1" ht="26.25" customHeight="1"/>
    <row r="1588" s="18" customFormat="1" ht="26.25" customHeight="1"/>
    <row r="1589" s="18" customFormat="1" ht="26.25" customHeight="1"/>
    <row r="1590" s="18" customFormat="1" ht="26.25" customHeight="1"/>
    <row r="1591" s="18" customFormat="1" ht="26.25" customHeight="1"/>
    <row r="1592" s="18" customFormat="1" ht="26.25" customHeight="1"/>
    <row r="1593" s="18" customFormat="1" ht="26.25" customHeight="1"/>
    <row r="1594" s="18" customFormat="1" ht="26.25" customHeight="1"/>
    <row r="1595" s="18" customFormat="1" ht="26.25" customHeight="1"/>
    <row r="1596" s="18" customFormat="1" ht="26.25" customHeight="1"/>
    <row r="1597" s="18" customFormat="1" ht="26.25" customHeight="1"/>
    <row r="1598" s="18" customFormat="1" ht="26.25" customHeight="1"/>
    <row r="1599" s="18" customFormat="1" ht="26.25" customHeight="1"/>
    <row r="1600" s="18" customFormat="1" ht="26.25" customHeight="1"/>
    <row r="1601" s="18" customFormat="1" ht="26.25" customHeight="1"/>
    <row r="1602" s="18" customFormat="1" ht="26.25" customHeight="1"/>
    <row r="1603" s="18" customFormat="1" ht="26.25" customHeight="1"/>
    <row r="1604" s="18" customFormat="1" ht="26.25" customHeight="1"/>
    <row r="1605" s="18" customFormat="1" ht="26.25" customHeight="1"/>
    <row r="1606" s="18" customFormat="1" ht="26.25" customHeight="1"/>
    <row r="1607" s="18" customFormat="1" ht="26.25" customHeight="1"/>
    <row r="1608" s="18" customFormat="1" ht="26.25" customHeight="1"/>
    <row r="1609" s="18" customFormat="1" ht="26.25" customHeight="1"/>
    <row r="1610" s="18" customFormat="1" ht="26.25" customHeight="1"/>
    <row r="1611" s="18" customFormat="1" ht="26.25" customHeight="1"/>
    <row r="1612" s="18" customFormat="1" ht="26.25" customHeight="1"/>
    <row r="1613" s="18" customFormat="1" ht="26.25" customHeight="1"/>
    <row r="1614" s="18" customFormat="1" ht="26.25" customHeight="1"/>
    <row r="1615" s="18" customFormat="1" ht="26.25" customHeight="1"/>
    <row r="1616" s="18" customFormat="1" ht="26.25" customHeight="1"/>
    <row r="1617" s="18" customFormat="1" ht="26.25" customHeight="1"/>
    <row r="1618" s="18" customFormat="1" ht="26.25" customHeight="1"/>
    <row r="1619" s="18" customFormat="1" ht="26.25" customHeight="1"/>
    <row r="1620" s="18" customFormat="1" ht="26.25" customHeight="1"/>
    <row r="1621" s="18" customFormat="1" ht="26.25" customHeight="1"/>
    <row r="1622" s="18" customFormat="1" ht="26.25" customHeight="1"/>
    <row r="1623" s="18" customFormat="1" ht="26.25" customHeight="1"/>
    <row r="1624" s="18" customFormat="1" ht="26.25" customHeight="1"/>
    <row r="1625" s="18" customFormat="1" ht="26.25" customHeight="1"/>
    <row r="1626" s="18" customFormat="1" ht="26.25" customHeight="1"/>
    <row r="1627" s="18" customFormat="1" ht="26.25" customHeight="1"/>
    <row r="1628" s="18" customFormat="1" ht="26.25" customHeight="1"/>
    <row r="1629" s="18" customFormat="1" ht="26.25" customHeight="1"/>
    <row r="1630" s="18" customFormat="1" ht="26.25" customHeight="1"/>
    <row r="1631" s="18" customFormat="1" ht="26.25" customHeight="1"/>
    <row r="1632" s="18" customFormat="1" ht="26.25" customHeight="1"/>
    <row r="1633" s="18" customFormat="1" ht="26.25" customHeight="1"/>
    <row r="1634" s="18" customFormat="1" ht="26.25" customHeight="1"/>
    <row r="1635" s="18" customFormat="1" ht="26.25" customHeight="1"/>
    <row r="1636" s="18" customFormat="1" ht="26.25" customHeight="1"/>
    <row r="1637" s="18" customFormat="1" ht="26.25" customHeight="1"/>
    <row r="1638" s="18" customFormat="1" ht="26.25" customHeight="1"/>
    <row r="1639" s="18" customFormat="1" ht="26.25" customHeight="1"/>
    <row r="1640" s="18" customFormat="1" ht="26.25" customHeight="1"/>
    <row r="1641" s="18" customFormat="1" ht="26.25" customHeight="1"/>
    <row r="1642" s="18" customFormat="1" ht="26.25" customHeight="1"/>
    <row r="1643" s="18" customFormat="1" ht="26.25" customHeight="1"/>
    <row r="1644" s="18" customFormat="1" ht="26.25" customHeight="1"/>
    <row r="1645" s="18" customFormat="1" ht="26.25" customHeight="1"/>
    <row r="1646" s="18" customFormat="1" ht="26.25" customHeight="1"/>
    <row r="1647" s="18" customFormat="1" ht="26.25" customHeight="1"/>
    <row r="1648" s="18" customFormat="1" ht="26.25" customHeight="1"/>
    <row r="1649" s="18" customFormat="1" ht="26.25" customHeight="1"/>
    <row r="1650" s="18" customFormat="1" ht="26.25" customHeight="1"/>
    <row r="1651" s="18" customFormat="1" ht="26.25" customHeight="1"/>
    <row r="1652" s="18" customFormat="1" ht="26.25" customHeight="1"/>
    <row r="1653" s="18" customFormat="1" ht="26.25" customHeight="1"/>
    <row r="1654" s="18" customFormat="1" ht="26.25" customHeight="1"/>
    <row r="1655" s="18" customFormat="1" ht="26.25" customHeight="1"/>
    <row r="1656" s="18" customFormat="1" ht="26.25" customHeight="1"/>
    <row r="1657" s="18" customFormat="1" ht="26.25" customHeight="1"/>
    <row r="1658" s="18" customFormat="1" ht="26.25" customHeight="1"/>
    <row r="1659" s="18" customFormat="1" ht="26.25" customHeight="1"/>
    <row r="1660" s="18" customFormat="1" ht="26.25" customHeight="1"/>
    <row r="1661" s="18" customFormat="1" ht="26.25" customHeight="1"/>
    <row r="1662" s="18" customFormat="1" ht="26.25" customHeight="1"/>
    <row r="1663" s="18" customFormat="1" ht="26.25" customHeight="1"/>
    <row r="1664" s="18" customFormat="1" ht="26.25" customHeight="1"/>
    <row r="1665" s="18" customFormat="1" ht="26.25" customHeight="1"/>
    <row r="1666" s="18" customFormat="1" ht="26.25" customHeight="1"/>
    <row r="1667" s="18" customFormat="1" ht="26.25" customHeight="1"/>
    <row r="1668" s="18" customFormat="1" ht="26.25" customHeight="1"/>
    <row r="1669" s="18" customFormat="1" ht="26.25" customHeight="1"/>
    <row r="1670" s="18" customFormat="1" ht="26.25" customHeight="1"/>
    <row r="1671" s="18" customFormat="1" ht="26.25" customHeight="1"/>
    <row r="1672" s="18" customFormat="1" ht="26.25" customHeight="1"/>
    <row r="1673" s="18" customFormat="1" ht="26.25" customHeight="1"/>
    <row r="1674" s="18" customFormat="1" ht="26.25" customHeight="1"/>
    <row r="1675" s="18" customFormat="1" ht="26.25" customHeight="1"/>
    <row r="1676" s="18" customFormat="1" ht="26.25" customHeight="1"/>
    <row r="1677" s="18" customFormat="1" ht="26.25" customHeight="1"/>
    <row r="1678" s="18" customFormat="1" ht="26.25" customHeight="1"/>
    <row r="1679" s="18" customFormat="1" ht="26.25" customHeight="1"/>
    <row r="1680" s="18" customFormat="1" ht="26.25" customHeight="1"/>
    <row r="1681" s="18" customFormat="1" ht="26.25" customHeight="1"/>
    <row r="1682" s="18" customFormat="1" ht="26.25" customHeight="1"/>
    <row r="1683" s="18" customFormat="1" ht="26.25" customHeight="1"/>
    <row r="1684" s="18" customFormat="1" ht="26.25" customHeight="1"/>
    <row r="1685" s="18" customFormat="1" ht="26.25" customHeight="1"/>
    <row r="1686" s="18" customFormat="1" ht="26.25" customHeight="1"/>
    <row r="1687" s="18" customFormat="1" ht="26.25" customHeight="1"/>
    <row r="1688" s="18" customFormat="1" ht="26.25" customHeight="1"/>
    <row r="1689" s="18" customFormat="1" ht="26.25" customHeight="1"/>
    <row r="1690" s="18" customFormat="1" ht="26.25" customHeight="1"/>
    <row r="1691" s="18" customFormat="1" ht="26.25" customHeight="1"/>
    <row r="1692" s="18" customFormat="1" ht="26.25" customHeight="1"/>
    <row r="1693" s="18" customFormat="1" ht="26.25" customHeight="1"/>
    <row r="1694" s="18" customFormat="1" ht="26.25" customHeight="1"/>
    <row r="1695" s="18" customFormat="1" ht="26.25" customHeight="1"/>
    <row r="1696" s="18" customFormat="1" ht="26.25" customHeight="1"/>
    <row r="1697" s="18" customFormat="1" ht="26.25" customHeight="1"/>
    <row r="1698" s="18" customFormat="1" ht="26.25" customHeight="1"/>
    <row r="1699" s="18" customFormat="1" ht="26.25" customHeight="1"/>
    <row r="1700" s="18" customFormat="1" ht="26.25" customHeight="1"/>
    <row r="1701" s="18" customFormat="1" ht="26.25" customHeight="1"/>
    <row r="1702" s="18" customFormat="1" ht="26.25" customHeight="1"/>
    <row r="1703" s="18" customFormat="1" ht="26.25" customHeight="1"/>
    <row r="1704" s="18" customFormat="1" ht="26.25" customHeight="1"/>
    <row r="1705" s="18" customFormat="1" ht="26.25" customHeight="1"/>
    <row r="1706" s="18" customFormat="1" ht="26.25" customHeight="1"/>
    <row r="1707" s="18" customFormat="1" ht="26.25" customHeight="1"/>
    <row r="1708" s="18" customFormat="1" ht="26.25" customHeight="1"/>
    <row r="1709" s="18" customFormat="1" ht="26.25" customHeight="1"/>
    <row r="1710" s="18" customFormat="1" ht="26.25" customHeight="1"/>
    <row r="1711" s="18" customFormat="1" ht="26.25" customHeight="1"/>
    <row r="1712" s="18" customFormat="1" ht="26.25" customHeight="1"/>
    <row r="1713" s="18" customFormat="1" ht="26.25" customHeight="1"/>
    <row r="1714" s="18" customFormat="1" ht="26.25" customHeight="1"/>
    <row r="1715" s="18" customFormat="1" ht="26.25" customHeight="1"/>
    <row r="1716" s="18" customFormat="1" ht="26.25" customHeight="1"/>
    <row r="1717" s="18" customFormat="1" ht="26.25" customHeight="1"/>
    <row r="1718" s="18" customFormat="1" ht="26.25" customHeight="1"/>
    <row r="1719" s="18" customFormat="1" ht="26.25" customHeight="1"/>
    <row r="1720" s="18" customFormat="1" ht="26.25" customHeight="1"/>
    <row r="1721" s="18" customFormat="1" ht="26.25" customHeight="1"/>
    <row r="1722" s="18" customFormat="1" ht="26.25" customHeight="1"/>
    <row r="1723" s="18" customFormat="1" ht="26.25" customHeight="1"/>
    <row r="1724" s="18" customFormat="1" ht="26.25" customHeight="1"/>
    <row r="1725" s="18" customFormat="1" ht="26.25" customHeight="1"/>
    <row r="1726" s="18" customFormat="1" ht="26.25" customHeight="1"/>
    <row r="1727" s="18" customFormat="1" ht="26.25" customHeight="1"/>
    <row r="1728" s="18" customFormat="1" ht="26.25" customHeight="1"/>
    <row r="1729" s="18" customFormat="1" ht="26.25" customHeight="1"/>
    <row r="1730" s="18" customFormat="1" ht="26.25" customHeight="1"/>
    <row r="1731" s="18" customFormat="1" ht="26.25" customHeight="1"/>
    <row r="1732" s="18" customFormat="1" ht="26.25" customHeight="1"/>
    <row r="1733" s="18" customFormat="1" ht="26.25" customHeight="1"/>
    <row r="1734" s="18" customFormat="1" ht="26.25" customHeight="1"/>
    <row r="1735" s="18" customFormat="1" ht="26.25" customHeight="1"/>
    <row r="1736" s="18" customFormat="1" ht="26.25" customHeight="1"/>
    <row r="1737" s="18" customFormat="1" ht="26.25" customHeight="1"/>
    <row r="1738" s="18" customFormat="1" ht="26.25" customHeight="1"/>
    <row r="1739" s="18" customFormat="1" ht="26.25" customHeight="1"/>
    <row r="1740" s="18" customFormat="1" ht="26.25" customHeight="1"/>
    <row r="1741" s="18" customFormat="1" ht="26.25" customHeight="1"/>
    <row r="1742" s="18" customFormat="1" ht="26.25" customHeight="1"/>
    <row r="1743" s="18" customFormat="1" ht="26.25" customHeight="1"/>
    <row r="1744" s="18" customFormat="1" ht="26.25" customHeight="1"/>
    <row r="1745" s="18" customFormat="1" ht="26.25" customHeight="1"/>
    <row r="1746" s="18" customFormat="1" ht="26.25" customHeight="1"/>
    <row r="1747" s="18" customFormat="1" ht="26.25" customHeight="1"/>
    <row r="1748" s="18" customFormat="1" ht="26.25" customHeight="1"/>
    <row r="1749" s="18" customFormat="1" ht="26.25" customHeight="1"/>
    <row r="1750" s="18" customFormat="1" ht="26.25" customHeight="1"/>
    <row r="1751" s="18" customFormat="1" ht="26.25" customHeight="1"/>
    <row r="1752" s="18" customFormat="1" ht="26.25" customHeight="1"/>
    <row r="1753" s="18" customFormat="1" ht="26.25" customHeight="1"/>
    <row r="1754" s="18" customFormat="1" ht="26.25" customHeight="1"/>
    <row r="1755" s="18" customFormat="1" ht="26.25" customHeight="1"/>
    <row r="1756" s="18" customFormat="1" ht="26.25" customHeight="1"/>
    <row r="1757" s="18" customFormat="1" ht="26.25" customHeight="1"/>
    <row r="1758" s="18" customFormat="1" ht="26.25" customHeight="1"/>
    <row r="1759" s="18" customFormat="1" ht="26.25" customHeight="1"/>
    <row r="1760" s="18" customFormat="1" ht="26.25" customHeight="1"/>
    <row r="1761" s="18" customFormat="1" ht="26.25" customHeight="1"/>
    <row r="1762" s="18" customFormat="1" ht="26.25" customHeight="1"/>
    <row r="1763" s="18" customFormat="1" ht="26.25" customHeight="1"/>
    <row r="1764" s="18" customFormat="1" ht="26.25" customHeight="1"/>
    <row r="1765" s="18" customFormat="1" ht="26.25" customHeight="1"/>
    <row r="1766" s="18" customFormat="1" ht="26.25" customHeight="1"/>
    <row r="1767" s="18" customFormat="1" ht="26.25" customHeight="1"/>
    <row r="1768" s="18" customFormat="1" ht="26.25" customHeight="1"/>
    <row r="1769" s="18" customFormat="1" ht="26.25" customHeight="1"/>
    <row r="1770" s="18" customFormat="1" ht="26.25" customHeight="1"/>
    <row r="1771" s="18" customFormat="1" ht="26.25" customHeight="1"/>
    <row r="1772" s="18" customFormat="1" ht="26.25" customHeight="1"/>
    <row r="1773" s="18" customFormat="1" ht="26.25" customHeight="1"/>
    <row r="1774" s="18" customFormat="1" ht="26.25" customHeight="1"/>
    <row r="1775" s="18" customFormat="1" ht="26.25" customHeight="1"/>
    <row r="1776" s="18" customFormat="1" ht="26.25" customHeight="1"/>
    <row r="1777" s="18" customFormat="1" ht="26.25" customHeight="1"/>
    <row r="1778" s="18" customFormat="1" ht="26.25" customHeight="1"/>
    <row r="1779" s="18" customFormat="1" ht="26.25" customHeight="1"/>
    <row r="1780" s="18" customFormat="1" ht="26.25" customHeight="1"/>
    <row r="1781" s="18" customFormat="1" ht="26.25" customHeight="1"/>
    <row r="1782" s="18" customFormat="1" ht="26.25" customHeight="1"/>
    <row r="1783" s="18" customFormat="1" ht="26.25" customHeight="1"/>
    <row r="1784" s="18" customFormat="1" ht="26.25" customHeight="1"/>
    <row r="1785" s="18" customFormat="1" ht="26.25" customHeight="1"/>
    <row r="1786" s="18" customFormat="1" ht="26.25" customHeight="1"/>
    <row r="1787" s="18" customFormat="1" ht="26.25" customHeight="1"/>
    <row r="1788" s="18" customFormat="1" ht="26.25" customHeight="1"/>
    <row r="1789" s="18" customFormat="1" ht="26.25" customHeight="1"/>
    <row r="1790" s="18" customFormat="1" ht="26.25" customHeight="1"/>
    <row r="1791" s="18" customFormat="1" ht="26.25" customHeight="1"/>
    <row r="1792" s="18" customFormat="1" ht="26.25" customHeight="1"/>
    <row r="1793" s="18" customFormat="1" ht="26.25" customHeight="1"/>
    <row r="1794" s="18" customFormat="1" ht="26.25" customHeight="1"/>
    <row r="1795" s="18" customFormat="1" ht="26.25" customHeight="1"/>
    <row r="1796" s="18" customFormat="1" ht="26.25" customHeight="1"/>
    <row r="1797" s="18" customFormat="1" ht="26.25" customHeight="1"/>
    <row r="1798" s="18" customFormat="1" ht="26.25" customHeight="1"/>
    <row r="1799" s="18" customFormat="1" ht="26.25" customHeight="1"/>
    <row r="1800" s="18" customFormat="1" ht="26.25" customHeight="1"/>
    <row r="1801" s="18" customFormat="1" ht="26.25" customHeight="1"/>
    <row r="1802" s="18" customFormat="1" ht="26.25" customHeight="1"/>
    <row r="1803" s="18" customFormat="1" ht="26.25" customHeight="1"/>
    <row r="1804" s="18" customFormat="1" ht="26.25" customHeight="1"/>
    <row r="1805" s="18" customFormat="1" ht="26.25" customHeight="1"/>
    <row r="1806" s="18" customFormat="1" ht="26.25" customHeight="1"/>
    <row r="1807" s="18" customFormat="1" ht="26.25" customHeight="1"/>
    <row r="1808" s="18" customFormat="1" ht="26.25" customHeight="1"/>
    <row r="1809" s="18" customFormat="1" ht="26.25" customHeight="1"/>
    <row r="1810" s="18" customFormat="1" ht="26.25" customHeight="1"/>
    <row r="1811" s="18" customFormat="1" ht="26.25" customHeight="1"/>
    <row r="1812" s="18" customFormat="1" ht="26.25" customHeight="1"/>
    <row r="1813" s="18" customFormat="1" ht="26.25" customHeight="1"/>
    <row r="1814" s="18" customFormat="1" ht="26.25" customHeight="1"/>
    <row r="1815" s="18" customFormat="1" ht="26.25" customHeight="1"/>
    <row r="1816" s="18" customFormat="1" ht="26.25" customHeight="1"/>
    <row r="1817" s="18" customFormat="1" ht="26.25" customHeight="1"/>
    <row r="1818" s="18" customFormat="1" ht="26.25" customHeight="1"/>
    <row r="1819" s="18" customFormat="1" ht="26.25" customHeight="1"/>
    <row r="1820" s="18" customFormat="1" ht="26.25" customHeight="1"/>
    <row r="1821" s="18" customFormat="1" ht="26.25" customHeight="1"/>
    <row r="1822" s="18" customFormat="1" ht="26.25" customHeight="1"/>
    <row r="1823" s="18" customFormat="1" ht="26.25" customHeight="1"/>
    <row r="1824" s="18" customFormat="1" ht="26.25" customHeight="1"/>
    <row r="1825" s="18" customFormat="1" ht="26.25" customHeight="1"/>
    <row r="1826" s="18" customFormat="1" ht="26.25" customHeight="1"/>
    <row r="1827" s="18" customFormat="1" ht="26.25" customHeight="1"/>
    <row r="1828" s="18" customFormat="1" ht="26.25" customHeight="1"/>
    <row r="1829" s="18" customFormat="1" ht="26.25" customHeight="1"/>
    <row r="1830" s="18" customFormat="1" ht="26.25" customHeight="1"/>
    <row r="1831" s="18" customFormat="1" ht="26.25" customHeight="1"/>
    <row r="1832" s="18" customFormat="1" ht="26.25" customHeight="1"/>
    <row r="1833" s="18" customFormat="1" ht="26.25" customHeight="1"/>
    <row r="1834" s="18" customFormat="1" ht="26.25" customHeight="1"/>
    <row r="1835" s="18" customFormat="1" ht="26.25" customHeight="1"/>
    <row r="1836" s="18" customFormat="1" ht="26.25" customHeight="1"/>
    <row r="1837" s="18" customFormat="1" ht="26.25" customHeight="1"/>
    <row r="1838" s="18" customFormat="1" ht="26.25" customHeight="1"/>
    <row r="1839" s="18" customFormat="1" ht="26.25" customHeight="1"/>
    <row r="1840" s="18" customFormat="1" ht="26.25" customHeight="1"/>
    <row r="1841" s="18" customFormat="1" ht="26.25" customHeight="1"/>
    <row r="1842" s="18" customFormat="1" ht="26.25" customHeight="1"/>
    <row r="1843" s="18" customFormat="1" ht="26.25" customHeight="1"/>
    <row r="1844" s="18" customFormat="1" ht="26.25" customHeight="1"/>
    <row r="1845" s="18" customFormat="1" ht="26.25" customHeight="1"/>
    <row r="1846" s="18" customFormat="1" ht="26.25" customHeight="1"/>
    <row r="1847" s="18" customFormat="1" ht="26.25" customHeight="1"/>
    <row r="1848" s="18" customFormat="1" ht="26.25" customHeight="1"/>
    <row r="1849" s="18" customFormat="1" ht="26.25" customHeight="1"/>
    <row r="1850" s="18" customFormat="1" ht="26.25" customHeight="1"/>
    <row r="1851" s="18" customFormat="1" ht="26.25" customHeight="1"/>
    <row r="1852" s="18" customFormat="1" ht="26.25" customHeight="1"/>
    <row r="1853" s="18" customFormat="1" ht="26.25" customHeight="1"/>
    <row r="1854" s="18" customFormat="1" ht="26.25" customHeight="1"/>
    <row r="1855" s="18" customFormat="1" ht="26.25" customHeight="1"/>
    <row r="1856" s="18" customFormat="1" ht="26.25" customHeight="1"/>
    <row r="1857" s="18" customFormat="1" ht="26.25" customHeight="1"/>
    <row r="1858" s="18" customFormat="1" ht="26.25" customHeight="1"/>
    <row r="1859" s="18" customFormat="1" ht="26.25" customHeight="1"/>
    <row r="1860" s="18" customFormat="1" ht="26.25" customHeight="1"/>
    <row r="1861" s="18" customFormat="1" ht="26.25" customHeight="1"/>
    <row r="1862" s="18" customFormat="1" ht="26.25" customHeight="1"/>
    <row r="1863" s="18" customFormat="1" ht="26.25" customHeight="1"/>
    <row r="1864" s="18" customFormat="1" ht="26.25" customHeight="1"/>
    <row r="1865" s="18" customFormat="1" ht="26.25" customHeight="1"/>
    <row r="1866" s="18" customFormat="1" ht="26.25" customHeight="1"/>
    <row r="1867" s="18" customFormat="1" ht="26.25" customHeight="1"/>
    <row r="1868" s="18" customFormat="1" ht="26.25" customHeight="1"/>
    <row r="1869" s="18" customFormat="1" ht="26.25" customHeight="1"/>
    <row r="1870" s="18" customFormat="1" ht="26.25" customHeight="1"/>
    <row r="1871" s="18" customFormat="1" ht="26.25" customHeight="1"/>
    <row r="1872" s="18" customFormat="1" ht="26.25" customHeight="1"/>
    <row r="1873" s="18" customFormat="1" ht="26.25" customHeight="1"/>
    <row r="1874" s="18" customFormat="1" ht="26.25" customHeight="1"/>
    <row r="1875" s="18" customFormat="1" ht="26.25" customHeight="1"/>
    <row r="1876" s="18" customFormat="1" ht="26.25" customHeight="1"/>
    <row r="1877" s="18" customFormat="1" ht="26.25" customHeight="1"/>
    <row r="1878" s="18" customFormat="1" ht="26.25" customHeight="1"/>
    <row r="1879" s="18" customFormat="1" ht="26.25" customHeight="1"/>
    <row r="1880" s="18" customFormat="1" ht="26.25" customHeight="1"/>
    <row r="1881" s="18" customFormat="1" ht="26.25" customHeight="1"/>
    <row r="1882" s="18" customFormat="1" ht="26.25" customHeight="1"/>
    <row r="1883" s="18" customFormat="1" ht="26.25" customHeight="1"/>
    <row r="1884" s="18" customFormat="1" ht="26.25" customHeight="1"/>
    <row r="1885" s="18" customFormat="1" ht="26.25" customHeight="1"/>
    <row r="1886" s="18" customFormat="1" ht="26.25" customHeight="1"/>
    <row r="1887" s="18" customFormat="1" ht="26.25" customHeight="1"/>
    <row r="1888" s="18" customFormat="1" ht="26.25" customHeight="1"/>
    <row r="1889" s="18" customFormat="1" ht="26.25" customHeight="1"/>
    <row r="1890" s="18" customFormat="1" ht="26.25" customHeight="1"/>
    <row r="1891" s="18" customFormat="1" ht="26.25" customHeight="1"/>
    <row r="1892" s="18" customFormat="1" ht="26.25" customHeight="1"/>
    <row r="1893" s="18" customFormat="1" ht="26.25" customHeight="1"/>
    <row r="1894" s="18" customFormat="1" ht="26.25" customHeight="1"/>
    <row r="1895" s="18" customFormat="1" ht="26.25" customHeight="1"/>
    <row r="1896" s="18" customFormat="1" ht="26.25" customHeight="1"/>
    <row r="1897" s="18" customFormat="1" ht="26.25" customHeight="1"/>
    <row r="1898" s="18" customFormat="1" ht="26.25" customHeight="1"/>
    <row r="1899" s="18" customFormat="1" ht="26.25" customHeight="1"/>
    <row r="1900" s="18" customFormat="1" ht="26.25" customHeight="1"/>
    <row r="1901" s="18" customFormat="1" ht="26.25" customHeight="1"/>
    <row r="1902" s="18" customFormat="1" ht="26.25" customHeight="1"/>
    <row r="1903" s="18" customFormat="1" ht="26.25" customHeight="1"/>
    <row r="1904" s="18" customFormat="1" ht="26.25" customHeight="1"/>
    <row r="1905" s="18" customFormat="1" ht="26.25" customHeight="1"/>
    <row r="1906" s="18" customFormat="1" ht="26.25" customHeight="1"/>
    <row r="1907" s="18" customFormat="1" ht="26.25" customHeight="1"/>
    <row r="1908" s="18" customFormat="1" ht="26.25" customHeight="1"/>
    <row r="1909" s="18" customFormat="1" ht="26.25" customHeight="1"/>
    <row r="1910" s="18" customFormat="1" ht="26.25" customHeight="1"/>
    <row r="1911" s="18" customFormat="1" ht="26.25" customHeight="1"/>
    <row r="1912" s="18" customFormat="1" ht="26.25" customHeight="1"/>
    <row r="1913" s="18" customFormat="1" ht="26.25" customHeight="1"/>
    <row r="1914" s="18" customFormat="1" ht="26.25" customHeight="1"/>
    <row r="1915" s="18" customFormat="1" ht="26.25" customHeight="1"/>
    <row r="1916" s="18" customFormat="1" ht="26.25" customHeight="1"/>
    <row r="1917" s="18" customFormat="1" ht="26.25" customHeight="1"/>
    <row r="1918" s="18" customFormat="1" ht="26.25" customHeight="1"/>
    <row r="1919" s="18" customFormat="1" ht="26.25" customHeight="1"/>
    <row r="1920" s="18" customFormat="1" ht="26.25" customHeight="1"/>
    <row r="1921" s="18" customFormat="1" ht="26.25" customHeight="1"/>
    <row r="1922" s="18" customFormat="1" ht="26.25" customHeight="1"/>
    <row r="1923" s="18" customFormat="1" ht="26.25" customHeight="1"/>
    <row r="1924" s="18" customFormat="1" ht="26.25" customHeight="1"/>
    <row r="1925" s="18" customFormat="1" ht="26.25" customHeight="1"/>
    <row r="1926" s="18" customFormat="1" ht="26.25" customHeight="1"/>
    <row r="1927" s="18" customFormat="1" ht="26.25" customHeight="1"/>
    <row r="1928" s="18" customFormat="1" ht="26.25" customHeight="1"/>
    <row r="1929" s="18" customFormat="1" ht="26.25" customHeight="1"/>
    <row r="1930" s="18" customFormat="1" ht="26.25" customHeight="1"/>
    <row r="1931" s="18" customFormat="1" ht="26.25" customHeight="1"/>
    <row r="1932" s="18" customFormat="1" ht="26.25" customHeight="1"/>
    <row r="1933" s="18" customFormat="1" ht="26.25" customHeight="1"/>
    <row r="1934" s="18" customFormat="1" ht="26.25" customHeight="1"/>
    <row r="1935" s="18" customFormat="1" ht="26.25" customHeight="1"/>
    <row r="1936" s="18" customFormat="1" ht="26.25" customHeight="1"/>
    <row r="1937" s="18" customFormat="1" ht="26.25" customHeight="1"/>
    <row r="1938" s="18" customFormat="1" ht="26.25" customHeight="1"/>
    <row r="1939" s="18" customFormat="1" ht="26.25" customHeight="1"/>
    <row r="1940" s="18" customFormat="1" ht="26.25" customHeight="1"/>
    <row r="1941" s="18" customFormat="1" ht="26.25" customHeight="1"/>
    <row r="1942" s="18" customFormat="1" ht="26.25" customHeight="1"/>
    <row r="1943" s="18" customFormat="1" ht="26.25" customHeight="1"/>
    <row r="1944" s="18" customFormat="1" ht="26.25" customHeight="1"/>
    <row r="1945" s="18" customFormat="1" ht="26.25" customHeight="1"/>
    <row r="1946" s="18" customFormat="1" ht="26.25" customHeight="1"/>
    <row r="1947" s="18" customFormat="1" ht="26.25" customHeight="1"/>
    <row r="1948" s="18" customFormat="1" ht="26.25" customHeight="1"/>
    <row r="1949" s="18" customFormat="1" ht="26.25" customHeight="1"/>
    <row r="1950" s="18" customFormat="1" ht="26.25" customHeight="1"/>
    <row r="1951" s="18" customFormat="1" ht="26.25" customHeight="1"/>
    <row r="1952" s="18" customFormat="1" ht="26.25" customHeight="1"/>
    <row r="1953" s="18" customFormat="1" ht="26.25" customHeight="1"/>
    <row r="1954" s="18" customFormat="1" ht="26.25" customHeight="1"/>
    <row r="1955" s="18" customFormat="1" ht="26.25" customHeight="1"/>
    <row r="1956" s="18" customFormat="1" ht="26.25" customHeight="1"/>
    <row r="1957" s="18" customFormat="1" ht="26.25" customHeight="1"/>
    <row r="1958" s="18" customFormat="1" ht="26.25" customHeight="1"/>
    <row r="1959" s="18" customFormat="1" ht="26.25" customHeight="1"/>
    <row r="1960" s="18" customFormat="1" ht="26.25" customHeight="1"/>
    <row r="1961" s="18" customFormat="1" ht="26.25" customHeight="1"/>
    <row r="1962" s="18" customFormat="1" ht="26.25" customHeight="1"/>
    <row r="1963" s="18" customFormat="1" ht="26.25" customHeight="1"/>
    <row r="1964" s="18" customFormat="1" ht="26.25" customHeight="1"/>
    <row r="1965" s="18" customFormat="1" ht="26.25" customHeight="1"/>
    <row r="1966" s="18" customFormat="1" ht="26.25" customHeight="1"/>
    <row r="1967" s="18" customFormat="1" ht="26.25" customHeight="1"/>
    <row r="1968" s="18" customFormat="1" ht="26.25" customHeight="1"/>
    <row r="1969" s="18" customFormat="1" ht="26.25" customHeight="1"/>
    <row r="1970" s="18" customFormat="1" ht="26.25" customHeight="1"/>
    <row r="1971" s="18" customFormat="1" ht="26.25" customHeight="1"/>
    <row r="1972" s="18" customFormat="1" ht="26.25" customHeight="1"/>
    <row r="1973" s="18" customFormat="1" ht="26.25" customHeight="1"/>
    <row r="1974" s="18" customFormat="1" ht="26.25" customHeight="1"/>
    <row r="1975" s="18" customFormat="1" ht="26.25" customHeight="1"/>
    <row r="1976" s="18" customFormat="1" ht="26.25" customHeight="1"/>
    <row r="1977" s="18" customFormat="1" ht="26.25" customHeight="1"/>
    <row r="1978" s="18" customFormat="1" ht="26.25" customHeight="1"/>
    <row r="1979" s="18" customFormat="1" ht="26.25" customHeight="1"/>
    <row r="1980" s="18" customFormat="1" ht="26.25" customHeight="1"/>
    <row r="1981" s="18" customFormat="1" ht="26.25" customHeight="1"/>
    <row r="1982" s="18" customFormat="1" ht="26.25" customHeight="1"/>
    <row r="1983" s="18" customFormat="1" ht="26.25" customHeight="1"/>
    <row r="1984" s="18" customFormat="1" ht="26.25" customHeight="1"/>
    <row r="1985" s="18" customFormat="1" ht="26.25" customHeight="1"/>
    <row r="1986" s="18" customFormat="1" ht="26.25" customHeight="1"/>
    <row r="1987" s="18" customFormat="1" ht="26.25" customHeight="1"/>
    <row r="1988" s="18" customFormat="1" ht="26.25" customHeight="1"/>
    <row r="1989" s="18" customFormat="1" ht="26.25" customHeight="1"/>
    <row r="1990" s="18" customFormat="1" ht="26.25" customHeight="1"/>
    <row r="1991" s="18" customFormat="1" ht="26.25" customHeight="1"/>
    <row r="1992" s="18" customFormat="1" ht="26.25" customHeight="1"/>
    <row r="1993" s="18" customFormat="1" ht="26.25" customHeight="1"/>
    <row r="1994" s="18" customFormat="1" ht="26.25" customHeight="1"/>
    <row r="1995" s="18" customFormat="1" ht="26.25" customHeight="1"/>
    <row r="1996" s="18" customFormat="1" ht="26.25" customHeight="1"/>
    <row r="1997" s="18" customFormat="1" ht="26.25" customHeight="1"/>
    <row r="1998" s="18" customFormat="1" ht="26.25" customHeight="1"/>
    <row r="1999" s="18" customFormat="1" ht="26.25" customHeight="1"/>
    <row r="2000" s="18" customFormat="1" ht="26.25" customHeight="1"/>
    <row r="2001" s="18" customFormat="1" ht="26.25" customHeight="1"/>
    <row r="2002" s="18" customFormat="1" ht="26.25" customHeight="1"/>
    <row r="2003" s="18" customFormat="1" ht="26.25" customHeight="1"/>
    <row r="2004" s="18" customFormat="1" ht="26.25" customHeight="1"/>
    <row r="2005" s="18" customFormat="1" ht="26.25" customHeight="1"/>
    <row r="2006" s="18" customFormat="1" ht="26.25" customHeight="1"/>
    <row r="2007" s="18" customFormat="1" ht="26.25" customHeight="1"/>
    <row r="2008" s="18" customFormat="1" ht="26.25" customHeight="1"/>
    <row r="2009" s="18" customFormat="1" ht="26.25" customHeight="1"/>
    <row r="2010" s="18" customFormat="1" ht="26.25" customHeight="1"/>
    <row r="2011" s="18" customFormat="1" ht="26.25" customHeight="1"/>
    <row r="2012" s="18" customFormat="1" ht="26.25" customHeight="1"/>
    <row r="2013" s="18" customFormat="1" ht="26.25" customHeight="1"/>
    <row r="2014" s="18" customFormat="1" ht="26.25" customHeight="1"/>
    <row r="2015" s="18" customFormat="1" ht="26.25" customHeight="1"/>
    <row r="2016" s="18" customFormat="1" ht="26.25" customHeight="1"/>
    <row r="2017" s="18" customFormat="1" ht="26.25" customHeight="1"/>
    <row r="2018" s="18" customFormat="1" ht="26.25" customHeight="1"/>
    <row r="2019" s="18" customFormat="1" ht="26.25" customHeight="1"/>
    <row r="2020" s="18" customFormat="1" ht="26.25" customHeight="1"/>
    <row r="2021" s="18" customFormat="1" ht="26.25" customHeight="1"/>
    <row r="2022" s="18" customFormat="1" ht="26.25" customHeight="1"/>
    <row r="2023" s="18" customFormat="1" ht="26.25" customHeight="1"/>
    <row r="2024" s="18" customFormat="1" ht="26.25" customHeight="1"/>
    <row r="2025" s="18" customFormat="1" ht="26.25" customHeight="1"/>
    <row r="2026" s="18" customFormat="1" ht="26.25" customHeight="1"/>
    <row r="2027" s="18" customFormat="1" ht="26.25" customHeight="1"/>
    <row r="2028" s="18" customFormat="1" ht="26.25" customHeight="1"/>
    <row r="2029" s="18" customFormat="1" ht="26.25" customHeight="1"/>
    <row r="2030" s="18" customFormat="1" ht="26.25" customHeight="1"/>
    <row r="2031" s="18" customFormat="1" ht="26.25" customHeight="1"/>
    <row r="2032" s="18" customFormat="1" ht="26.25" customHeight="1"/>
    <row r="2033" s="18" customFormat="1" ht="26.25" customHeight="1"/>
    <row r="2034" s="18" customFormat="1" ht="26.25" customHeight="1"/>
    <row r="2035" s="18" customFormat="1" ht="26.25" customHeight="1"/>
    <row r="2036" s="18" customFormat="1" ht="26.25" customHeight="1"/>
    <row r="2037" s="18" customFormat="1" ht="26.25" customHeight="1"/>
    <row r="2038" s="18" customFormat="1" ht="26.25" customHeight="1"/>
    <row r="2039" s="18" customFormat="1" ht="26.25" customHeight="1"/>
    <row r="2040" s="18" customFormat="1" ht="26.25" customHeight="1"/>
    <row r="2041" s="18" customFormat="1" ht="26.25" customHeight="1"/>
    <row r="2042" s="18" customFormat="1" ht="26.25" customHeight="1"/>
    <row r="2043" s="18" customFormat="1" ht="26.25" customHeight="1"/>
    <row r="2044" s="18" customFormat="1" ht="26.25" customHeight="1"/>
    <row r="2045" s="18" customFormat="1" ht="26.25" customHeight="1"/>
    <row r="2046" s="18" customFormat="1" ht="26.25" customHeight="1"/>
    <row r="2047" s="18" customFormat="1" ht="26.25" customHeight="1"/>
    <row r="2048" s="18" customFormat="1" ht="26.25" customHeight="1"/>
    <row r="2049" s="18" customFormat="1" ht="26.25" customHeight="1"/>
    <row r="2050" s="18" customFormat="1" ht="26.25" customHeight="1"/>
    <row r="2051" s="18" customFormat="1" ht="26.25" customHeight="1"/>
    <row r="2052" s="18" customFormat="1" ht="26.25" customHeight="1"/>
    <row r="2053" s="18" customFormat="1" ht="26.25" customHeight="1"/>
    <row r="2054" s="18" customFormat="1" ht="26.25" customHeight="1"/>
    <row r="2055" s="18" customFormat="1" ht="26.25" customHeight="1"/>
    <row r="2056" s="18" customFormat="1" ht="26.25" customHeight="1"/>
    <row r="2057" s="18" customFormat="1" ht="26.25" customHeight="1"/>
    <row r="2058" s="18" customFormat="1" ht="26.25" customHeight="1"/>
    <row r="2059" s="18" customFormat="1" ht="26.25" customHeight="1"/>
    <row r="2060" s="18" customFormat="1" ht="26.25" customHeight="1"/>
    <row r="2061" s="18" customFormat="1" ht="26.25" customHeight="1"/>
    <row r="2062" s="18" customFormat="1" ht="26.25" customHeight="1"/>
    <row r="2063" s="18" customFormat="1" ht="26.25" customHeight="1"/>
    <row r="2064" s="18" customFormat="1" ht="26.25" customHeight="1"/>
    <row r="2065" s="18" customFormat="1" ht="26.25" customHeight="1"/>
    <row r="2066" s="18" customFormat="1" ht="26.25" customHeight="1"/>
    <row r="2067" s="18" customFormat="1" ht="26.25" customHeight="1"/>
    <row r="2068" s="18" customFormat="1" ht="26.25" customHeight="1"/>
    <row r="2069" s="18" customFormat="1" ht="26.25" customHeight="1"/>
    <row r="2070" s="18" customFormat="1" ht="26.25" customHeight="1"/>
    <row r="2071" s="18" customFormat="1" ht="26.25" customHeight="1"/>
    <row r="2072" s="18" customFormat="1" ht="26.25" customHeight="1"/>
    <row r="2073" s="18" customFormat="1" ht="26.25" customHeight="1"/>
    <row r="2074" s="18" customFormat="1" ht="26.25" customHeight="1"/>
    <row r="2075" s="18" customFormat="1" ht="26.25" customHeight="1"/>
    <row r="2076" s="18" customFormat="1" ht="26.25" customHeight="1"/>
    <row r="2077" s="18" customFormat="1" ht="26.25" customHeight="1"/>
    <row r="2078" s="18" customFormat="1" ht="26.25" customHeight="1"/>
    <row r="2079" s="18" customFormat="1" ht="26.25" customHeight="1"/>
    <row r="2080" s="18" customFormat="1" ht="26.25" customHeight="1"/>
    <row r="2081" s="18" customFormat="1" ht="26.25" customHeight="1"/>
    <row r="2082" s="18" customFormat="1" ht="26.25" customHeight="1"/>
    <row r="2083" s="18" customFormat="1" ht="26.25" customHeight="1"/>
    <row r="2084" s="18" customFormat="1" ht="26.25" customHeight="1"/>
    <row r="2085" s="18" customFormat="1" ht="26.25" customHeight="1"/>
    <row r="2086" s="18" customFormat="1" ht="26.25" customHeight="1"/>
    <row r="2087" s="18" customFormat="1" ht="26.25" customHeight="1"/>
    <row r="2088" s="18" customFormat="1" ht="26.25" customHeight="1"/>
    <row r="2089" s="18" customFormat="1" ht="26.25" customHeight="1"/>
    <row r="2090" s="18" customFormat="1" ht="26.25" customHeight="1"/>
    <row r="2091" s="18" customFormat="1" ht="26.25" customHeight="1"/>
    <row r="2092" s="18" customFormat="1" ht="26.25" customHeight="1"/>
    <row r="2093" s="18" customFormat="1" ht="26.25" customHeight="1"/>
    <row r="2094" s="18" customFormat="1" ht="26.25" customHeight="1"/>
    <row r="2095" s="18" customFormat="1" ht="26.25" customHeight="1"/>
    <row r="2096" s="18" customFormat="1" ht="26.25" customHeight="1"/>
    <row r="2097" s="18" customFormat="1" ht="26.25" customHeight="1"/>
    <row r="2098" s="18" customFormat="1" ht="26.25" customHeight="1"/>
    <row r="2099" s="18" customFormat="1" ht="26.25" customHeight="1"/>
    <row r="2100" s="18" customFormat="1" ht="26.25" customHeight="1"/>
    <row r="2101" s="18" customFormat="1" ht="26.25" customHeight="1"/>
    <row r="2102" s="18" customFormat="1" ht="26.25" customHeight="1"/>
    <row r="2103" s="18" customFormat="1" ht="26.25" customHeight="1"/>
    <row r="2104" s="18" customFormat="1" ht="26.25" customHeight="1"/>
    <row r="2105" s="18" customFormat="1" ht="26.25" customHeight="1"/>
    <row r="2106" s="18" customFormat="1" ht="26.25" customHeight="1"/>
    <row r="2107" s="18" customFormat="1" ht="26.25" customHeight="1"/>
    <row r="2108" s="18" customFormat="1" ht="26.25" customHeight="1"/>
    <row r="2109" s="18" customFormat="1" ht="26.25" customHeight="1"/>
    <row r="2110" s="18" customFormat="1" ht="26.25" customHeight="1"/>
    <row r="2111" s="18" customFormat="1" ht="26.25" customHeight="1"/>
    <row r="2112" s="18" customFormat="1" ht="26.25" customHeight="1"/>
    <row r="2113" s="18" customFormat="1" ht="26.25" customHeight="1"/>
    <row r="2114" s="18" customFormat="1" ht="26.25" customHeight="1"/>
    <row r="2115" s="18" customFormat="1" ht="26.25" customHeight="1"/>
    <row r="2116" s="18" customFormat="1" ht="26.25" customHeight="1"/>
    <row r="2117" s="18" customFormat="1" ht="26.25" customHeight="1"/>
    <row r="2118" s="18" customFormat="1" ht="26.25" customHeight="1"/>
    <row r="2119" s="18" customFormat="1" ht="26.25" customHeight="1"/>
    <row r="2120" s="18" customFormat="1" ht="26.25" customHeight="1"/>
    <row r="2121" s="18" customFormat="1" ht="26.25" customHeight="1"/>
    <row r="2122" s="18" customFormat="1" ht="26.25" customHeight="1"/>
    <row r="2123" s="18" customFormat="1" ht="26.25" customHeight="1"/>
    <row r="2124" s="18" customFormat="1" ht="26.25" customHeight="1"/>
    <row r="2125" s="18" customFormat="1" ht="26.25" customHeight="1"/>
    <row r="2126" s="18" customFormat="1" ht="26.25" customHeight="1"/>
    <row r="2127" s="18" customFormat="1" ht="26.25" customHeight="1"/>
    <row r="2128" s="18" customFormat="1" ht="26.25" customHeight="1"/>
    <row r="2129" s="18" customFormat="1" ht="26.25" customHeight="1"/>
    <row r="2130" s="18" customFormat="1" ht="26.25" customHeight="1"/>
    <row r="2131" s="18" customFormat="1" ht="26.25" customHeight="1"/>
    <row r="2132" s="18" customFormat="1" ht="26.25" customHeight="1"/>
    <row r="2133" s="18" customFormat="1" ht="26.25" customHeight="1"/>
    <row r="2134" s="18" customFormat="1" ht="26.25" customHeight="1"/>
    <row r="2135" s="18" customFormat="1" ht="26.25" customHeight="1"/>
    <row r="2136" s="18" customFormat="1" ht="26.25" customHeight="1"/>
    <row r="2137" s="18" customFormat="1" ht="26.25" customHeight="1"/>
    <row r="2138" s="18" customFormat="1" ht="26.25" customHeight="1"/>
    <row r="2139" s="18" customFormat="1" ht="26.25" customHeight="1"/>
    <row r="2140" s="18" customFormat="1" ht="26.25" customHeight="1"/>
    <row r="2141" s="18" customFormat="1" ht="26.25" customHeight="1"/>
    <row r="2142" s="18" customFormat="1" ht="26.25" customHeight="1"/>
    <row r="2143" s="18" customFormat="1" ht="26.25" customHeight="1"/>
    <row r="2144" s="18" customFormat="1" ht="26.25" customHeight="1"/>
    <row r="2145" s="18" customFormat="1" ht="26.25" customHeight="1"/>
    <row r="2146" s="18" customFormat="1" ht="26.25" customHeight="1"/>
    <row r="2147" s="18" customFormat="1" ht="26.25" customHeight="1"/>
    <row r="2148" s="18" customFormat="1" ht="26.25" customHeight="1"/>
    <row r="2149" s="18" customFormat="1" ht="26.25" customHeight="1"/>
    <row r="2150" s="18" customFormat="1" ht="26.25" customHeight="1"/>
    <row r="2151" s="18" customFormat="1" ht="26.25" customHeight="1"/>
    <row r="2152" s="18" customFormat="1" ht="26.25" customHeight="1"/>
    <row r="2153" s="18" customFormat="1" ht="26.25" customHeight="1"/>
    <row r="2154" s="18" customFormat="1" ht="26.25" customHeight="1"/>
    <row r="2155" s="18" customFormat="1" ht="26.25" customHeight="1"/>
    <row r="2156" s="18" customFormat="1" ht="26.25" customHeight="1"/>
    <row r="2157" s="18" customFormat="1" ht="26.25" customHeight="1"/>
    <row r="2158" s="18" customFormat="1" ht="26.25" customHeight="1"/>
    <row r="2159" s="18" customFormat="1" ht="26.25" customHeight="1"/>
    <row r="2160" s="18" customFormat="1" ht="26.25" customHeight="1"/>
    <row r="2161" s="18" customFormat="1" ht="26.25" customHeight="1"/>
    <row r="2162" s="18" customFormat="1" ht="26.25" customHeight="1"/>
    <row r="2163" s="18" customFormat="1" ht="26.25" customHeight="1"/>
    <row r="2164" s="18" customFormat="1" ht="26.25" customHeight="1"/>
    <row r="2165" s="18" customFormat="1" ht="26.25" customHeight="1"/>
    <row r="2166" s="18" customFormat="1" ht="26.25" customHeight="1"/>
    <row r="2167" s="18" customFormat="1" ht="26.25" customHeight="1"/>
    <row r="2168" s="18" customFormat="1" ht="26.25" customHeight="1"/>
    <row r="2169" s="18" customFormat="1" ht="26.25" customHeight="1"/>
    <row r="2170" s="18" customFormat="1" ht="26.25" customHeight="1"/>
    <row r="2171" s="18" customFormat="1" ht="26.25" customHeight="1"/>
    <row r="2172" s="18" customFormat="1" ht="26.25" customHeight="1"/>
    <row r="2173" s="18" customFormat="1" ht="26.25" customHeight="1"/>
    <row r="2174" s="18" customFormat="1" ht="26.25" customHeight="1"/>
    <row r="2175" s="18" customFormat="1" ht="26.25" customHeight="1"/>
    <row r="2176" s="18" customFormat="1" ht="26.25" customHeight="1"/>
    <row r="2177" s="18" customFormat="1" ht="26.25" customHeight="1"/>
    <row r="2178" s="18" customFormat="1" ht="26.25" customHeight="1"/>
    <row r="2179" s="18" customFormat="1" ht="26.25" customHeight="1"/>
    <row r="2180" s="18" customFormat="1" ht="26.25" customHeight="1"/>
    <row r="2181" s="18" customFormat="1" ht="26.25" customHeight="1"/>
    <row r="2182" s="18" customFormat="1" ht="26.25" customHeight="1"/>
    <row r="2183" s="18" customFormat="1" ht="26.25" customHeight="1"/>
    <row r="2184" s="18" customFormat="1" ht="26.25" customHeight="1"/>
    <row r="2185" s="18" customFormat="1" ht="26.25" customHeight="1"/>
    <row r="2186" s="18" customFormat="1" ht="26.25" customHeight="1"/>
    <row r="2187" s="18" customFormat="1" ht="26.25" customHeight="1"/>
    <row r="2188" s="18" customFormat="1" ht="26.25" customHeight="1"/>
    <row r="2189" s="18" customFormat="1" ht="26.25" customHeight="1"/>
    <row r="2190" s="18" customFormat="1" ht="26.25" customHeight="1"/>
    <row r="2191" s="18" customFormat="1" ht="26.25" customHeight="1"/>
    <row r="2192" s="18" customFormat="1" ht="26.25" customHeight="1"/>
    <row r="2193" s="18" customFormat="1" ht="26.25" customHeight="1"/>
    <row r="2194" s="18" customFormat="1" ht="26.25" customHeight="1"/>
    <row r="2195" s="18" customFormat="1" ht="26.25" customHeight="1"/>
    <row r="2196" s="18" customFormat="1" ht="26.25" customHeight="1"/>
    <row r="2197" s="18" customFormat="1" ht="26.25" customHeight="1"/>
    <row r="2198" s="18" customFormat="1" ht="26.25" customHeight="1"/>
    <row r="2199" s="18" customFormat="1" ht="26.25" customHeight="1"/>
    <row r="2200" s="18" customFormat="1" ht="26.25" customHeight="1"/>
    <row r="2201" s="18" customFormat="1" ht="26.25" customHeight="1"/>
    <row r="2202" s="18" customFormat="1" ht="26.25" customHeight="1"/>
    <row r="2203" s="18" customFormat="1" ht="26.25" customHeight="1"/>
    <row r="2204" s="18" customFormat="1" ht="26.25" customHeight="1"/>
    <row r="2205" s="18" customFormat="1" ht="26.25" customHeight="1"/>
    <row r="2206" s="18" customFormat="1" ht="26.25" customHeight="1"/>
    <row r="2207" s="18" customFormat="1" ht="26.25" customHeight="1"/>
    <row r="2208" s="18" customFormat="1" ht="26.25" customHeight="1"/>
    <row r="2209" s="18" customFormat="1" ht="26.25" customHeight="1"/>
    <row r="2210" s="18" customFormat="1" ht="26.25" customHeight="1"/>
    <row r="2211" s="18" customFormat="1" ht="26.25" customHeight="1"/>
    <row r="2212" s="18" customFormat="1" ht="26.25" customHeight="1"/>
    <row r="2213" s="18" customFormat="1" ht="26.25" customHeight="1"/>
    <row r="2214" s="18" customFormat="1" ht="26.25" customHeight="1"/>
    <row r="2215" s="18" customFormat="1" ht="26.25" customHeight="1"/>
    <row r="2216" s="18" customFormat="1" ht="26.25" customHeight="1"/>
    <row r="2217" s="18" customFormat="1" ht="26.25" customHeight="1"/>
    <row r="2218" s="18" customFormat="1" ht="26.25" customHeight="1"/>
    <row r="2219" s="18" customFormat="1" ht="26.25" customHeight="1"/>
    <row r="2220" s="18" customFormat="1" ht="26.25" customHeight="1"/>
    <row r="2221" s="18" customFormat="1" ht="26.25" customHeight="1"/>
    <row r="2222" s="18" customFormat="1" ht="26.25" customHeight="1"/>
    <row r="2223" s="18" customFormat="1" ht="26.25" customHeight="1"/>
    <row r="2224" s="18" customFormat="1" ht="26.25" customHeight="1"/>
    <row r="2225" s="18" customFormat="1" ht="26.25" customHeight="1"/>
    <row r="2226" s="18" customFormat="1" ht="26.25" customHeight="1"/>
    <row r="2227" s="18" customFormat="1" ht="26.25" customHeight="1"/>
    <row r="2228" s="18" customFormat="1" ht="26.25" customHeight="1"/>
    <row r="2229" s="18" customFormat="1" ht="26.25" customHeight="1"/>
    <row r="2230" s="18" customFormat="1" ht="26.25" customHeight="1"/>
    <row r="2231" s="18" customFormat="1" ht="26.25" customHeight="1"/>
    <row r="2232" s="18" customFormat="1" ht="26.25" customHeight="1"/>
    <row r="2233" s="18" customFormat="1" ht="26.25" customHeight="1"/>
    <row r="2234" s="18" customFormat="1" ht="26.25" customHeight="1"/>
    <row r="2235" s="18" customFormat="1" ht="26.25" customHeight="1"/>
    <row r="2236" s="18" customFormat="1" ht="26.25" customHeight="1"/>
    <row r="2237" s="18" customFormat="1" ht="26.25" customHeight="1"/>
    <row r="2238" s="18" customFormat="1" ht="26.25" customHeight="1"/>
    <row r="2239" s="18" customFormat="1" ht="26.25" customHeight="1"/>
    <row r="2240" s="18" customFormat="1" ht="26.25" customHeight="1"/>
    <row r="2241" s="18" customFormat="1" ht="26.25" customHeight="1"/>
    <row r="2242" s="18" customFormat="1" ht="26.25" customHeight="1"/>
    <row r="2243" s="18" customFormat="1" ht="26.25" customHeight="1"/>
    <row r="2244" s="18" customFormat="1" ht="26.25" customHeight="1"/>
    <row r="2245" s="18" customFormat="1" ht="26.25" customHeight="1"/>
    <row r="2246" s="18" customFormat="1" ht="26.25" customHeight="1"/>
    <row r="2247" s="18" customFormat="1" ht="26.25" customHeight="1"/>
    <row r="2248" s="18" customFormat="1" ht="26.25" customHeight="1"/>
    <row r="2249" s="18" customFormat="1" ht="26.25" customHeight="1"/>
    <row r="2250" s="18" customFormat="1" ht="26.25" customHeight="1"/>
    <row r="2251" s="18" customFormat="1" ht="26.25" customHeight="1"/>
    <row r="2252" s="18" customFormat="1" ht="26.25" customHeight="1"/>
    <row r="2253" s="18" customFormat="1" ht="26.25" customHeight="1"/>
    <row r="2254" s="18" customFormat="1" ht="26.25" customHeight="1"/>
    <row r="2255" s="18" customFormat="1" ht="26.25" customHeight="1"/>
    <row r="2256" s="18" customFormat="1" ht="26.25" customHeight="1"/>
    <row r="2257" s="18" customFormat="1" ht="26.25" customHeight="1"/>
    <row r="2258" s="18" customFormat="1" ht="26.25" customHeight="1"/>
    <row r="2259" s="18" customFormat="1" ht="26.25" customHeight="1"/>
    <row r="2260" s="18" customFormat="1" ht="26.25" customHeight="1"/>
    <row r="2261" s="18" customFormat="1" ht="26.25" customHeight="1"/>
    <row r="2262" s="18" customFormat="1" ht="26.25" customHeight="1"/>
    <row r="2263" s="18" customFormat="1" ht="26.25" customHeight="1"/>
    <row r="2264" s="18" customFormat="1" ht="26.25" customHeight="1"/>
    <row r="2265" s="18" customFormat="1" ht="26.25" customHeight="1"/>
    <row r="2266" s="18" customFormat="1" ht="26.25" customHeight="1"/>
    <row r="2267" s="18" customFormat="1" ht="26.25" customHeight="1"/>
    <row r="2268" s="18" customFormat="1" ht="26.25" customHeight="1"/>
    <row r="2269" s="18" customFormat="1" ht="26.25" customHeight="1"/>
    <row r="2270" s="18" customFormat="1" ht="26.25" customHeight="1"/>
    <row r="2271" s="18" customFormat="1" ht="26.25" customHeight="1"/>
    <row r="2272" s="18" customFormat="1" ht="26.25" customHeight="1"/>
    <row r="2273" s="18" customFormat="1" ht="26.25" customHeight="1"/>
    <row r="2274" s="18" customFormat="1" ht="26.25" customHeight="1"/>
    <row r="2275" s="18" customFormat="1" ht="26.25" customHeight="1"/>
    <row r="2276" s="18" customFormat="1" ht="26.25" customHeight="1"/>
    <row r="2277" s="18" customFormat="1" ht="26.25" customHeight="1"/>
    <row r="2278" s="18" customFormat="1" ht="26.25" customHeight="1"/>
    <row r="2279" s="18" customFormat="1" ht="26.25" customHeight="1"/>
    <row r="2280" s="18" customFormat="1" ht="26.25" customHeight="1"/>
    <row r="2281" s="18" customFormat="1" ht="26.25" customHeight="1"/>
    <row r="2282" s="18" customFormat="1" ht="26.25" customHeight="1"/>
    <row r="2283" s="18" customFormat="1" ht="26.25" customHeight="1"/>
    <row r="2284" s="18" customFormat="1" ht="26.25" customHeight="1"/>
    <row r="2285" s="18" customFormat="1" ht="26.25" customHeight="1"/>
    <row r="2286" s="18" customFormat="1" ht="26.25" customHeight="1"/>
    <row r="2287" s="18" customFormat="1" ht="26.25" customHeight="1"/>
    <row r="2288" s="18" customFormat="1" ht="26.25" customHeight="1"/>
    <row r="2289" s="18" customFormat="1" ht="26.25" customHeight="1"/>
    <row r="2290" s="18" customFormat="1" ht="26.25" customHeight="1"/>
    <row r="2291" s="18" customFormat="1" ht="26.25" customHeight="1"/>
    <row r="2292" s="18" customFormat="1" ht="26.25" customHeight="1"/>
    <row r="2293" s="18" customFormat="1" ht="26.25" customHeight="1"/>
    <row r="2294" s="18" customFormat="1" ht="26.25" customHeight="1"/>
    <row r="2295" s="18" customFormat="1" ht="26.25" customHeight="1"/>
    <row r="2296" s="18" customFormat="1" ht="26.25" customHeight="1"/>
    <row r="2297" s="18" customFormat="1" ht="26.25" customHeight="1"/>
    <row r="2298" s="18" customFormat="1" ht="26.25" customHeight="1"/>
    <row r="2299" s="18" customFormat="1" ht="26.25" customHeight="1"/>
    <row r="2300" s="18" customFormat="1" ht="26.25" customHeight="1"/>
    <row r="2301" s="18" customFormat="1" ht="26.25" customHeight="1"/>
    <row r="2302" s="18" customFormat="1" ht="26.25" customHeight="1"/>
    <row r="2303" s="18" customFormat="1" ht="26.25" customHeight="1"/>
    <row r="2304" s="18" customFormat="1" ht="26.25" customHeight="1"/>
    <row r="2305" s="18" customFormat="1" ht="26.25" customHeight="1"/>
    <row r="2306" s="18" customFormat="1" ht="26.25" customHeight="1"/>
    <row r="2307" s="18" customFormat="1" ht="26.25" customHeight="1"/>
    <row r="2308" s="18" customFormat="1" ht="26.25" customHeight="1"/>
    <row r="2309" s="18" customFormat="1" ht="26.25" customHeight="1"/>
    <row r="2310" s="18" customFormat="1" ht="26.25" customHeight="1"/>
    <row r="2311" s="18" customFormat="1" ht="26.25" customHeight="1"/>
    <row r="2312" s="18" customFormat="1" ht="26.25" customHeight="1"/>
    <row r="2313" s="18" customFormat="1" ht="26.25" customHeight="1"/>
    <row r="2314" s="18" customFormat="1" ht="26.25" customHeight="1"/>
    <row r="2315" s="18" customFormat="1" ht="26.25" customHeight="1"/>
    <row r="2316" s="18" customFormat="1" ht="26.25" customHeight="1"/>
    <row r="2317" s="18" customFormat="1" ht="26.25" customHeight="1"/>
    <row r="2318" s="18" customFormat="1" ht="26.25" customHeight="1"/>
    <row r="2319" s="18" customFormat="1" ht="26.25" customHeight="1"/>
    <row r="2320" s="18" customFormat="1" ht="26.25" customHeight="1"/>
    <row r="2321" s="18" customFormat="1" ht="26.25" customHeight="1"/>
    <row r="2322" s="18" customFormat="1" ht="26.25" customHeight="1"/>
    <row r="2323" s="18" customFormat="1" ht="26.25" customHeight="1"/>
    <row r="2324" s="18" customFormat="1" ht="26.25" customHeight="1"/>
    <row r="2325" s="18" customFormat="1" ht="26.25" customHeight="1"/>
    <row r="2326" s="18" customFormat="1" ht="26.25" customHeight="1"/>
    <row r="2327" s="18" customFormat="1" ht="26.25" customHeight="1"/>
    <row r="2328" s="18" customFormat="1" ht="26.25" customHeight="1"/>
    <row r="2329" s="18" customFormat="1" ht="26.25" customHeight="1"/>
    <row r="2330" s="18" customFormat="1" ht="26.25" customHeight="1"/>
    <row r="2331" s="18" customFormat="1" ht="26.25" customHeight="1"/>
    <row r="2332" s="18" customFormat="1" ht="26.25" customHeight="1"/>
    <row r="2333" s="18" customFormat="1" ht="26.25" customHeight="1"/>
    <row r="2334" s="18" customFormat="1" ht="26.25" customHeight="1"/>
    <row r="2335" s="18" customFormat="1" ht="26.25" customHeight="1"/>
    <row r="2336" s="18" customFormat="1" ht="26.25" customHeight="1"/>
    <row r="2337" s="18" customFormat="1" ht="26.25" customHeight="1"/>
    <row r="2338" s="18" customFormat="1" ht="26.25" customHeight="1"/>
    <row r="2339" s="18" customFormat="1" ht="26.25" customHeight="1"/>
    <row r="2340" s="18" customFormat="1" ht="26.25" customHeight="1"/>
    <row r="2341" s="18" customFormat="1" ht="26.25" customHeight="1"/>
    <row r="2342" s="18" customFormat="1" ht="26.25" customHeight="1"/>
    <row r="2343" s="18" customFormat="1" ht="26.25" customHeight="1"/>
    <row r="2344" s="18" customFormat="1" ht="26.25" customHeight="1"/>
    <row r="2345" s="18" customFormat="1" ht="26.25" customHeight="1"/>
    <row r="2346" s="18" customFormat="1" ht="26.25" customHeight="1"/>
    <row r="2347" s="18" customFormat="1" ht="26.25" customHeight="1"/>
    <row r="2348" s="18" customFormat="1" ht="26.25" customHeight="1"/>
    <row r="2349" s="18" customFormat="1" ht="26.25" customHeight="1"/>
    <row r="2350" s="18" customFormat="1" ht="26.25" customHeight="1"/>
    <row r="2351" s="18" customFormat="1" ht="26.25" customHeight="1"/>
    <row r="2352" s="18" customFormat="1" ht="26.25" customHeight="1"/>
    <row r="2353" s="18" customFormat="1" ht="26.25" customHeight="1"/>
    <row r="2354" s="18" customFormat="1" ht="26.25" customHeight="1"/>
    <row r="2355" s="18" customFormat="1" ht="26.25" customHeight="1"/>
    <row r="2356" s="18" customFormat="1" ht="26.25" customHeight="1"/>
    <row r="2357" s="18" customFormat="1" ht="26.25" customHeight="1"/>
    <row r="2358" s="18" customFormat="1" ht="26.25" customHeight="1"/>
    <row r="2359" s="18" customFormat="1" ht="26.25" customHeight="1"/>
    <row r="2360" s="18" customFormat="1" ht="26.25" customHeight="1"/>
    <row r="2361" s="18" customFormat="1" ht="26.25" customHeight="1"/>
    <row r="2362" s="18" customFormat="1" ht="26.25" customHeight="1"/>
    <row r="2363" s="18" customFormat="1" ht="26.25" customHeight="1"/>
    <row r="2364" s="18" customFormat="1" ht="26.25" customHeight="1"/>
    <row r="2365" s="18" customFormat="1" ht="26.25" customHeight="1"/>
    <row r="2366" s="18" customFormat="1" ht="26.25" customHeight="1"/>
    <row r="2367" s="18" customFormat="1" ht="26.25" customHeight="1"/>
    <row r="2368" s="18" customFormat="1" ht="26.25" customHeight="1"/>
    <row r="2369" s="18" customFormat="1" ht="26.25" customHeight="1"/>
    <row r="2370" s="18" customFormat="1" ht="26.25" customHeight="1"/>
    <row r="2371" s="18" customFormat="1" ht="26.25" customHeight="1"/>
    <row r="2372" s="18" customFormat="1" ht="26.25" customHeight="1"/>
    <row r="2373" s="18" customFormat="1" ht="26.25" customHeight="1"/>
    <row r="2374" s="18" customFormat="1" ht="26.25" customHeight="1"/>
    <row r="2375" s="18" customFormat="1" ht="26.25" customHeight="1"/>
    <row r="2376" s="18" customFormat="1" ht="26.25" customHeight="1"/>
    <row r="2377" s="18" customFormat="1" ht="26.25" customHeight="1"/>
    <row r="2378" s="18" customFormat="1" ht="26.25" customHeight="1"/>
    <row r="2379" s="18" customFormat="1" ht="26.25" customHeight="1"/>
    <row r="2380" s="18" customFormat="1" ht="26.25" customHeight="1"/>
    <row r="2381" s="18" customFormat="1" ht="26.25" customHeight="1"/>
    <row r="2382" s="18" customFormat="1" ht="26.25" customHeight="1"/>
    <row r="2383" s="18" customFormat="1" ht="26.25" customHeight="1"/>
    <row r="2384" s="18" customFormat="1" ht="26.25" customHeight="1"/>
    <row r="2385" s="18" customFormat="1" ht="26.25" customHeight="1"/>
    <row r="2386" s="18" customFormat="1" ht="26.25" customHeight="1"/>
    <row r="2387" s="18" customFormat="1" ht="26.25" customHeight="1"/>
    <row r="2388" s="18" customFormat="1" ht="26.25" customHeight="1"/>
    <row r="2389" s="18" customFormat="1" ht="26.25" customHeight="1"/>
    <row r="2390" s="18" customFormat="1" ht="26.25" customHeight="1"/>
    <row r="2391" s="18" customFormat="1" ht="26.25" customHeight="1"/>
    <row r="2392" s="18" customFormat="1" ht="26.25" customHeight="1"/>
    <row r="2393" s="18" customFormat="1" ht="26.25" customHeight="1"/>
    <row r="2394" s="18" customFormat="1" ht="26.25" customHeight="1"/>
    <row r="2395" s="18" customFormat="1" ht="26.25" customHeight="1"/>
    <row r="2396" s="18" customFormat="1" ht="26.25" customHeight="1"/>
    <row r="2397" s="18" customFormat="1" ht="26.25" customHeight="1"/>
    <row r="2398" s="18" customFormat="1" ht="26.25" customHeight="1"/>
    <row r="2399" s="18" customFormat="1" ht="26.25" customHeight="1"/>
    <row r="2400" s="18" customFormat="1" ht="26.25" customHeight="1"/>
    <row r="2401" s="18" customFormat="1" ht="26.25" customHeight="1"/>
    <row r="2402" s="18" customFormat="1" ht="26.25" customHeight="1"/>
    <row r="2403" s="18" customFormat="1" ht="26.25" customHeight="1"/>
    <row r="2404" s="18" customFormat="1" ht="26.25" customHeight="1"/>
    <row r="2405" s="18" customFormat="1" ht="26.25" customHeight="1"/>
    <row r="2406" s="18" customFormat="1" ht="26.25" customHeight="1"/>
    <row r="2407" s="18" customFormat="1" ht="26.25" customHeight="1"/>
    <row r="2408" s="18" customFormat="1" ht="26.25" customHeight="1"/>
    <row r="2409" s="18" customFormat="1" ht="26.25" customHeight="1"/>
    <row r="2410" s="18" customFormat="1" ht="26.25" customHeight="1"/>
    <row r="2411" s="18" customFormat="1" ht="26.25" customHeight="1"/>
    <row r="2412" s="18" customFormat="1" ht="26.25" customHeight="1"/>
    <row r="2413" s="18" customFormat="1" ht="26.25" customHeight="1"/>
    <row r="2414" s="18" customFormat="1" ht="26.25" customHeight="1"/>
    <row r="2415" s="18" customFormat="1" ht="26.25" customHeight="1"/>
    <row r="2416" s="18" customFormat="1" ht="26.25" customHeight="1"/>
    <row r="2417" s="18" customFormat="1" ht="26.25" customHeight="1"/>
    <row r="2418" s="18" customFormat="1" ht="26.25" customHeight="1"/>
    <row r="2419" s="18" customFormat="1" ht="26.25" customHeight="1"/>
    <row r="2420" s="18" customFormat="1" ht="26.25" customHeight="1"/>
    <row r="2421" s="18" customFormat="1" ht="26.25" customHeight="1"/>
    <row r="2422" s="18" customFormat="1" ht="26.25" customHeight="1"/>
    <row r="2423" s="18" customFormat="1" ht="26.25" customHeight="1"/>
    <row r="2424" s="18" customFormat="1" ht="26.25" customHeight="1"/>
    <row r="2425" s="18" customFormat="1" ht="26.25" customHeight="1"/>
    <row r="2426" s="18" customFormat="1" ht="26.25" customHeight="1"/>
    <row r="2427" s="18" customFormat="1" ht="26.25" customHeight="1"/>
    <row r="2428" s="18" customFormat="1" ht="26.25" customHeight="1"/>
    <row r="2429" s="18" customFormat="1" ht="26.25" customHeight="1"/>
    <row r="2430" s="18" customFormat="1" ht="26.25" customHeight="1"/>
    <row r="2431" s="18" customFormat="1" ht="26.25" customHeight="1"/>
    <row r="2432" s="18" customFormat="1" ht="26.25" customHeight="1"/>
    <row r="2433" s="18" customFormat="1" ht="26.25" customHeight="1"/>
    <row r="2434" s="18" customFormat="1" ht="26.25" customHeight="1"/>
    <row r="2435" s="18" customFormat="1" ht="26.25" customHeight="1"/>
    <row r="2436" s="18" customFormat="1" ht="26.25" customHeight="1"/>
    <row r="2437" s="18" customFormat="1" ht="26.25" customHeight="1"/>
    <row r="2438" s="18" customFormat="1" ht="26.25" customHeight="1"/>
    <row r="2439" s="18" customFormat="1" ht="26.25" customHeight="1"/>
    <row r="2440" s="18" customFormat="1" ht="26.25" customHeight="1"/>
    <row r="2441" s="18" customFormat="1" ht="26.25" customHeight="1"/>
    <row r="2442" s="18" customFormat="1" ht="26.25" customHeight="1"/>
    <row r="2443" s="18" customFormat="1" ht="26.25" customHeight="1"/>
    <row r="2444" s="18" customFormat="1" ht="26.25" customHeight="1"/>
    <row r="2445" s="18" customFormat="1" ht="26.25" customHeight="1"/>
    <row r="2446" s="18" customFormat="1" ht="26.25" customHeight="1"/>
    <row r="2447" s="18" customFormat="1" ht="26.25" customHeight="1"/>
    <row r="2448" s="18" customFormat="1" ht="26.25" customHeight="1"/>
    <row r="2449" s="18" customFormat="1" ht="26.25" customHeight="1"/>
    <row r="2450" s="18" customFormat="1" ht="26.25" customHeight="1"/>
    <row r="2451" s="18" customFormat="1" ht="26.25" customHeight="1"/>
    <row r="2452" s="18" customFormat="1" ht="26.25" customHeight="1"/>
    <row r="2453" s="18" customFormat="1" ht="26.25" customHeight="1"/>
    <row r="2454" s="18" customFormat="1" ht="26.25" customHeight="1"/>
    <row r="2455" s="18" customFormat="1" ht="26.25" customHeight="1"/>
    <row r="2456" s="18" customFormat="1" ht="26.25" customHeight="1"/>
    <row r="2457" s="18" customFormat="1" ht="26.25" customHeight="1"/>
    <row r="2458" s="18" customFormat="1" ht="26.25" customHeight="1"/>
    <row r="2459" s="18" customFormat="1" ht="26.25" customHeight="1"/>
    <row r="2460" s="18" customFormat="1" ht="26.25" customHeight="1"/>
    <row r="2461" s="18" customFormat="1" ht="26.25" customHeight="1"/>
    <row r="2462" s="18" customFormat="1" ht="26.25" customHeight="1"/>
    <row r="2463" s="18" customFormat="1" ht="26.25" customHeight="1"/>
    <row r="2464" s="18" customFormat="1" ht="26.25" customHeight="1"/>
    <row r="2465" s="18" customFormat="1" ht="26.25" customHeight="1"/>
    <row r="2466" s="18" customFormat="1" ht="26.25" customHeight="1"/>
    <row r="2467" s="18" customFormat="1" ht="26.25" customHeight="1"/>
    <row r="2468" s="18" customFormat="1" ht="26.25" customHeight="1"/>
    <row r="2469" s="18" customFormat="1" ht="26.25" customHeight="1"/>
    <row r="2470" s="18" customFormat="1" ht="26.25" customHeight="1"/>
    <row r="2471" s="18" customFormat="1" ht="26.25" customHeight="1"/>
    <row r="2472" s="18" customFormat="1" ht="26.25" customHeight="1"/>
    <row r="2473" s="18" customFormat="1" ht="26.25" customHeight="1"/>
    <row r="2474" s="18" customFormat="1" ht="26.25" customHeight="1"/>
    <row r="2475" s="18" customFormat="1" ht="26.25" customHeight="1"/>
    <row r="2476" s="18" customFormat="1" ht="26.25" customHeight="1"/>
    <row r="2477" s="18" customFormat="1" ht="26.25" customHeight="1"/>
    <row r="2478" s="18" customFormat="1" ht="26.25" customHeight="1"/>
    <row r="2479" s="18" customFormat="1" ht="26.25" customHeight="1"/>
    <row r="2480" s="18" customFormat="1" ht="26.25" customHeight="1"/>
    <row r="2481" s="18" customFormat="1" ht="26.25" customHeight="1"/>
    <row r="2482" s="18" customFormat="1" ht="26.25" customHeight="1"/>
    <row r="2483" s="18" customFormat="1" ht="26.25" customHeight="1"/>
    <row r="2484" s="18" customFormat="1" ht="26.25" customHeight="1"/>
    <row r="2485" s="18" customFormat="1" ht="26.25" customHeight="1"/>
    <row r="2486" s="18" customFormat="1" ht="26.25" customHeight="1"/>
    <row r="2487" s="18" customFormat="1" ht="26.25" customHeight="1"/>
    <row r="2488" s="18" customFormat="1" ht="26.25" customHeight="1"/>
    <row r="2489" s="18" customFormat="1" ht="26.25" customHeight="1"/>
    <row r="2490" s="18" customFormat="1" ht="26.25" customHeight="1"/>
    <row r="2491" s="18" customFormat="1" ht="26.25" customHeight="1"/>
    <row r="2492" s="18" customFormat="1" ht="26.25" customHeight="1"/>
    <row r="2493" s="18" customFormat="1" ht="26.25" customHeight="1"/>
    <row r="2494" s="18" customFormat="1" ht="26.25" customHeight="1"/>
    <row r="2495" s="18" customFormat="1" ht="26.25" customHeight="1"/>
    <row r="2496" s="18" customFormat="1" ht="26.25" customHeight="1"/>
    <row r="2497" s="18" customFormat="1" ht="26.25" customHeight="1"/>
    <row r="2498" s="18" customFormat="1" ht="26.25" customHeight="1"/>
    <row r="2499" s="18" customFormat="1" ht="26.25" customHeight="1"/>
    <row r="2500" s="18" customFormat="1" ht="26.25" customHeight="1"/>
    <row r="2501" s="18" customFormat="1" ht="26.25" customHeight="1"/>
    <row r="2502" s="18" customFormat="1" ht="26.25" customHeight="1"/>
    <row r="2503" s="18" customFormat="1" ht="26.25" customHeight="1"/>
    <row r="2504" s="18" customFormat="1" ht="26.25" customHeight="1"/>
    <row r="2505" s="18" customFormat="1" ht="26.25" customHeight="1"/>
    <row r="2506" s="18" customFormat="1" ht="26.25" customHeight="1"/>
    <row r="2507" s="18" customFormat="1" ht="26.25" customHeight="1"/>
    <row r="2508" s="18" customFormat="1" ht="26.25" customHeight="1"/>
    <row r="2509" s="18" customFormat="1" ht="26.25" customHeight="1"/>
    <row r="2510" s="18" customFormat="1" ht="26.25" customHeight="1"/>
    <row r="2511" s="18" customFormat="1" ht="26.25" customHeight="1"/>
    <row r="2512" s="18" customFormat="1" ht="26.25" customHeight="1"/>
    <row r="2513" s="18" customFormat="1" ht="26.25" customHeight="1"/>
    <row r="2514" s="18" customFormat="1" ht="26.25" customHeight="1"/>
    <row r="2515" s="18" customFormat="1" ht="26.25" customHeight="1"/>
    <row r="2516" s="18" customFormat="1" ht="26.25" customHeight="1"/>
    <row r="2517" s="18" customFormat="1" ht="26.25" customHeight="1"/>
    <row r="2518" s="18" customFormat="1" ht="26.25" customHeight="1"/>
    <row r="2519" s="18" customFormat="1" ht="26.25" customHeight="1"/>
    <row r="2520" s="18" customFormat="1" ht="26.25" customHeight="1"/>
    <row r="2521" s="18" customFormat="1" ht="26.25" customHeight="1"/>
    <row r="2522" s="18" customFormat="1" ht="26.25" customHeight="1"/>
    <row r="2523" s="18" customFormat="1" ht="26.25" customHeight="1"/>
    <row r="2524" s="18" customFormat="1" ht="26.25" customHeight="1"/>
    <row r="2525" s="18" customFormat="1" ht="26.25" customHeight="1"/>
    <row r="2526" s="18" customFormat="1" ht="26.25" customHeight="1"/>
    <row r="2527" s="18" customFormat="1" ht="26.25" customHeight="1"/>
    <row r="2528" s="18" customFormat="1" ht="26.25" customHeight="1"/>
    <row r="2529" s="18" customFormat="1" ht="26.25" customHeight="1"/>
    <row r="2530" s="18" customFormat="1" ht="26.25" customHeight="1"/>
    <row r="2531" s="18" customFormat="1" ht="26.25" customHeight="1"/>
    <row r="2532" s="18" customFormat="1" ht="26.25" customHeight="1"/>
    <row r="2533" s="18" customFormat="1" ht="26.25" customHeight="1"/>
    <row r="2534" s="18" customFormat="1" ht="26.25" customHeight="1"/>
    <row r="2535" s="18" customFormat="1" ht="26.25" customHeight="1"/>
    <row r="2536" s="18" customFormat="1" ht="26.25" customHeight="1"/>
    <row r="2537" s="18" customFormat="1" ht="26.25" customHeight="1"/>
    <row r="2538" s="18" customFormat="1" ht="26.25" customHeight="1"/>
    <row r="2539" s="18" customFormat="1" ht="26.25" customHeight="1"/>
    <row r="2540" s="18" customFormat="1" ht="26.25" customHeight="1"/>
    <row r="2541" s="18" customFormat="1" ht="26.25" customHeight="1"/>
    <row r="2542" s="18" customFormat="1" ht="26.25" customHeight="1"/>
    <row r="2543" s="18" customFormat="1" ht="26.25" customHeight="1"/>
    <row r="2544" s="18" customFormat="1" ht="26.25" customHeight="1"/>
    <row r="2545" s="18" customFormat="1" ht="26.25" customHeight="1"/>
    <row r="2546" s="18" customFormat="1" ht="26.25" customHeight="1"/>
    <row r="2547" s="18" customFormat="1" ht="26.25" customHeight="1"/>
    <row r="2548" s="18" customFormat="1" ht="26.25" customHeight="1"/>
    <row r="2549" s="18" customFormat="1" ht="26.25" customHeight="1"/>
    <row r="2550" s="18" customFormat="1" ht="26.25" customHeight="1"/>
    <row r="2551" s="18" customFormat="1" ht="26.25" customHeight="1"/>
    <row r="2552" s="18" customFormat="1" ht="26.25" customHeight="1"/>
    <row r="2553" s="18" customFormat="1" ht="26.25" customHeight="1"/>
    <row r="2554" s="18" customFormat="1" ht="26.25" customHeight="1"/>
    <row r="2555" s="18" customFormat="1" ht="26.25" customHeight="1"/>
    <row r="2556" s="18" customFormat="1" ht="26.25" customHeight="1"/>
    <row r="2557" s="18" customFormat="1" ht="26.25" customHeight="1"/>
    <row r="2558" s="18" customFormat="1" ht="26.25" customHeight="1"/>
    <row r="2559" s="18" customFormat="1" ht="26.25" customHeight="1"/>
    <row r="2560" s="18" customFormat="1" ht="26.25" customHeight="1"/>
    <row r="2561" s="18" customFormat="1" ht="26.25" customHeight="1"/>
    <row r="2562" s="18" customFormat="1" ht="26.25" customHeight="1"/>
    <row r="2563" s="18" customFormat="1" ht="26.25" customHeight="1"/>
    <row r="2564" s="18" customFormat="1" ht="26.25" customHeight="1"/>
    <row r="2565" s="18" customFormat="1" ht="26.25" customHeight="1"/>
    <row r="2566" s="18" customFormat="1" ht="26.25" customHeight="1"/>
    <row r="2567" s="18" customFormat="1" ht="26.25" customHeight="1"/>
    <row r="2568" s="18" customFormat="1" ht="26.25" customHeight="1"/>
    <row r="2569" s="18" customFormat="1" ht="26.25" customHeight="1"/>
    <row r="2570" s="18" customFormat="1" ht="26.25" customHeight="1"/>
    <row r="2571" s="18" customFormat="1" ht="26.25" customHeight="1"/>
    <row r="2572" s="18" customFormat="1" ht="26.25" customHeight="1"/>
    <row r="2573" s="18" customFormat="1" ht="26.25" customHeight="1"/>
    <row r="2574" s="18" customFormat="1" ht="26.25" customHeight="1"/>
    <row r="2575" s="18" customFormat="1" ht="26.25" customHeight="1"/>
    <row r="2576" s="18" customFormat="1" ht="26.25" customHeight="1"/>
    <row r="2577" s="18" customFormat="1" ht="26.25" customHeight="1"/>
    <row r="2578" s="18" customFormat="1" ht="26.25" customHeight="1"/>
    <row r="2579" s="18" customFormat="1" ht="26.25" customHeight="1"/>
    <row r="2580" s="18" customFormat="1" ht="26.25" customHeight="1"/>
    <row r="2581" s="18" customFormat="1" ht="26.25" customHeight="1"/>
    <row r="2582" s="18" customFormat="1" ht="26.25" customHeight="1"/>
    <row r="2583" s="18" customFormat="1" ht="26.25" customHeight="1"/>
    <row r="2584" s="18" customFormat="1" ht="26.25" customHeight="1"/>
    <row r="2585" s="18" customFormat="1" ht="26.25" customHeight="1"/>
    <row r="2586" s="18" customFormat="1" ht="26.25" customHeight="1"/>
    <row r="2587" s="18" customFormat="1" ht="26.25" customHeight="1"/>
    <row r="2588" s="18" customFormat="1" ht="26.25" customHeight="1"/>
    <row r="2589" s="18" customFormat="1" ht="26.25" customHeight="1"/>
    <row r="2590" s="18" customFormat="1" ht="26.25" customHeight="1"/>
    <row r="2591" s="18" customFormat="1" ht="26.25" customHeight="1"/>
    <row r="2592" s="18" customFormat="1" ht="26.25" customHeight="1"/>
    <row r="2593" s="18" customFormat="1" ht="26.25" customHeight="1"/>
    <row r="2594" s="18" customFormat="1" ht="26.25" customHeight="1"/>
    <row r="2595" s="18" customFormat="1" ht="26.25" customHeight="1"/>
    <row r="2596" s="18" customFormat="1" ht="26.25" customHeight="1"/>
    <row r="2597" s="18" customFormat="1" ht="26.25" customHeight="1"/>
    <row r="2598" s="18" customFormat="1" ht="26.25" customHeight="1"/>
    <row r="2599" s="18" customFormat="1" ht="26.25" customHeight="1"/>
    <row r="2600" s="18" customFormat="1" ht="26.25" customHeight="1"/>
    <row r="2601" s="18" customFormat="1" ht="26.25" customHeight="1"/>
    <row r="2602" s="18" customFormat="1" ht="26.25" customHeight="1"/>
    <row r="2603" s="18" customFormat="1" ht="26.25" customHeight="1"/>
    <row r="2604" s="18" customFormat="1" ht="26.25" customHeight="1"/>
    <row r="2605" s="18" customFormat="1" ht="26.25" customHeight="1"/>
    <row r="2606" s="18" customFormat="1" ht="26.25" customHeight="1"/>
    <row r="2607" s="18" customFormat="1" ht="26.25" customHeight="1"/>
    <row r="2608" s="18" customFormat="1" ht="26.25" customHeight="1"/>
    <row r="2609" s="18" customFormat="1" ht="26.25" customHeight="1"/>
    <row r="2610" s="18" customFormat="1" ht="26.25" customHeight="1"/>
    <row r="2611" s="18" customFormat="1" ht="26.25" customHeight="1"/>
    <row r="2612" s="18" customFormat="1" ht="26.25" customHeight="1"/>
    <row r="2613" s="18" customFormat="1" ht="26.25" customHeight="1"/>
    <row r="2614" s="18" customFormat="1" ht="26.25" customHeight="1"/>
    <row r="2615" s="18" customFormat="1" ht="26.25" customHeight="1"/>
    <row r="2616" s="18" customFormat="1" ht="26.25" customHeight="1"/>
    <row r="2617" s="18" customFormat="1" ht="26.25" customHeight="1"/>
    <row r="2618" s="18" customFormat="1" ht="26.25" customHeight="1"/>
    <row r="2619" s="18" customFormat="1" ht="26.25" customHeight="1"/>
    <row r="2620" s="18" customFormat="1" ht="26.25" customHeight="1"/>
    <row r="2621" s="18" customFormat="1" ht="26.25" customHeight="1"/>
    <row r="2622" s="18" customFormat="1" ht="26.25" customHeight="1"/>
    <row r="2623" s="18" customFormat="1" ht="26.25" customHeight="1"/>
    <row r="2624" s="18" customFormat="1" ht="26.25" customHeight="1"/>
    <row r="2625" s="18" customFormat="1" ht="26.25" customHeight="1"/>
    <row r="2626" s="18" customFormat="1" ht="26.25" customHeight="1"/>
    <row r="2627" s="18" customFormat="1" ht="26.25" customHeight="1"/>
    <row r="2628" s="18" customFormat="1" ht="26.25" customHeight="1"/>
    <row r="2629" s="18" customFormat="1" ht="26.25" customHeight="1"/>
    <row r="2630" s="18" customFormat="1" ht="26.25" customHeight="1"/>
    <row r="2631" s="18" customFormat="1" ht="26.25" customHeight="1"/>
    <row r="2632" s="18" customFormat="1" ht="26.25" customHeight="1"/>
    <row r="2633" s="18" customFormat="1" ht="26.25" customHeight="1"/>
    <row r="2634" s="18" customFormat="1" ht="26.25" customHeight="1"/>
    <row r="2635" s="18" customFormat="1" ht="26.25" customHeight="1"/>
    <row r="2636" s="18" customFormat="1" ht="26.25" customHeight="1"/>
    <row r="2637" s="18" customFormat="1" ht="26.25" customHeight="1"/>
    <row r="2638" s="18" customFormat="1" ht="26.25" customHeight="1"/>
    <row r="2639" s="18" customFormat="1" ht="26.25" customHeight="1"/>
    <row r="2640" s="18" customFormat="1" ht="26.25" customHeight="1"/>
    <row r="2641" s="18" customFormat="1" ht="26.25" customHeight="1"/>
    <row r="2642" s="18" customFormat="1" ht="26.25" customHeight="1"/>
    <row r="2643" s="18" customFormat="1" ht="26.25" customHeight="1"/>
    <row r="2644" s="18" customFormat="1" ht="26.25" customHeight="1"/>
    <row r="2645" s="18" customFormat="1" ht="26.25" customHeight="1"/>
    <row r="2646" s="18" customFormat="1" ht="26.25" customHeight="1"/>
    <row r="2647" s="18" customFormat="1" ht="26.25" customHeight="1"/>
    <row r="2648" s="18" customFormat="1" ht="26.25" customHeight="1"/>
    <row r="2649" s="18" customFormat="1" ht="26.25" customHeight="1"/>
    <row r="2650" s="18" customFormat="1" ht="26.25" customHeight="1"/>
    <row r="2651" s="18" customFormat="1" ht="26.25" customHeight="1"/>
    <row r="2652" s="18" customFormat="1" ht="26.25" customHeight="1"/>
    <row r="2653" s="18" customFormat="1" ht="26.25" customHeight="1"/>
    <row r="2654" s="18" customFormat="1" ht="26.25" customHeight="1"/>
    <row r="2655" s="18" customFormat="1" ht="26.25" customHeight="1"/>
    <row r="2656" s="18" customFormat="1" ht="26.25" customHeight="1"/>
    <row r="2657" s="18" customFormat="1" ht="26.25" customHeight="1"/>
    <row r="2658" s="18" customFormat="1" ht="26.25" customHeight="1"/>
    <row r="2659" s="18" customFormat="1" ht="26.25" customHeight="1"/>
    <row r="2660" s="18" customFormat="1" ht="26.25" customHeight="1"/>
    <row r="2661" s="18" customFormat="1" ht="26.25" customHeight="1"/>
    <row r="2662" s="18" customFormat="1" ht="26.25" customHeight="1"/>
    <row r="2663" s="18" customFormat="1" ht="26.25" customHeight="1"/>
    <row r="2664" s="18" customFormat="1" ht="26.25" customHeight="1"/>
    <row r="2665" s="18" customFormat="1" ht="26.25" customHeight="1"/>
    <row r="2666" s="18" customFormat="1" ht="26.25" customHeight="1"/>
    <row r="2667" s="18" customFormat="1" ht="26.25" customHeight="1"/>
    <row r="2668" s="18" customFormat="1" ht="26.25" customHeight="1"/>
    <row r="2669" s="18" customFormat="1" ht="26.25" customHeight="1"/>
    <row r="2670" s="18" customFormat="1" ht="26.25" customHeight="1"/>
    <row r="2671" s="18" customFormat="1" ht="26.25" customHeight="1"/>
    <row r="2672" s="18" customFormat="1" ht="26.25" customHeight="1"/>
    <row r="2673" s="18" customFormat="1" ht="26.25" customHeight="1"/>
    <row r="2674" s="18" customFormat="1" ht="26.25" customHeight="1"/>
    <row r="2675" s="18" customFormat="1" ht="26.25" customHeight="1"/>
    <row r="2676" s="18" customFormat="1" ht="26.25" customHeight="1"/>
    <row r="2677" s="18" customFormat="1" ht="26.25" customHeight="1"/>
    <row r="2678" s="18" customFormat="1" ht="26.25" customHeight="1"/>
    <row r="2679" s="18" customFormat="1" ht="26.25" customHeight="1"/>
    <row r="2680" s="18" customFormat="1" ht="26.25" customHeight="1"/>
    <row r="2681" s="18" customFormat="1" ht="26.25" customHeight="1"/>
    <row r="2682" s="18" customFormat="1" ht="26.25" customHeight="1"/>
    <row r="2683" s="18" customFormat="1" ht="26.25" customHeight="1"/>
    <row r="2684" s="18" customFormat="1" ht="26.25" customHeight="1"/>
    <row r="2685" s="18" customFormat="1" ht="26.25" customHeight="1"/>
    <row r="2686" s="18" customFormat="1" ht="26.25" customHeight="1"/>
    <row r="2687" s="18" customFormat="1" ht="26.25" customHeight="1"/>
    <row r="2688" s="18" customFormat="1" ht="26.25" customHeight="1"/>
    <row r="2689" s="18" customFormat="1" ht="26.25" customHeight="1"/>
    <row r="2690" s="18" customFormat="1" ht="26.25" customHeight="1"/>
    <row r="2691" s="18" customFormat="1" ht="26.25" customHeight="1"/>
    <row r="2692" s="18" customFormat="1" ht="26.25" customHeight="1"/>
    <row r="2693" s="18" customFormat="1" ht="26.25" customHeight="1"/>
    <row r="2694" s="18" customFormat="1" ht="26.25" customHeight="1"/>
    <row r="2695" s="18" customFormat="1" ht="26.25" customHeight="1"/>
    <row r="2696" s="18" customFormat="1" ht="26.25" customHeight="1"/>
    <row r="2697" s="18" customFormat="1" ht="26.25" customHeight="1"/>
    <row r="2698" s="18" customFormat="1" ht="26.25" customHeight="1"/>
    <row r="2699" s="18" customFormat="1" ht="26.25" customHeight="1"/>
    <row r="2700" s="18" customFormat="1" ht="26.25" customHeight="1"/>
    <row r="2701" s="18" customFormat="1" ht="26.25" customHeight="1"/>
    <row r="2702" s="18" customFormat="1" ht="26.25" customHeight="1"/>
    <row r="2703" s="18" customFormat="1" ht="26.25" customHeight="1"/>
    <row r="2704" s="18" customFormat="1" ht="26.25" customHeight="1"/>
    <row r="2705" s="18" customFormat="1" ht="26.25" customHeight="1"/>
    <row r="2706" s="18" customFormat="1" ht="26.25" customHeight="1"/>
    <row r="2707" s="18" customFormat="1" ht="26.25" customHeight="1"/>
    <row r="2708" s="18" customFormat="1" ht="26.25" customHeight="1"/>
    <row r="2709" s="18" customFormat="1" ht="26.25" customHeight="1"/>
    <row r="2710" s="18" customFormat="1" ht="26.25" customHeight="1"/>
    <row r="2711" s="18" customFormat="1" ht="26.25" customHeight="1"/>
    <row r="2712" s="18" customFormat="1" ht="26.25" customHeight="1"/>
    <row r="2713" s="18" customFormat="1" ht="26.25" customHeight="1"/>
    <row r="2714" s="18" customFormat="1" ht="26.25" customHeight="1"/>
    <row r="2715" s="18" customFormat="1" ht="26.25" customHeight="1"/>
    <row r="2716" s="18" customFormat="1" ht="26.25" customHeight="1"/>
    <row r="2717" s="18" customFormat="1" ht="26.25" customHeight="1"/>
    <row r="2718" s="18" customFormat="1" ht="26.25" customHeight="1"/>
    <row r="2719" s="18" customFormat="1" ht="26.25" customHeight="1"/>
    <row r="2720" s="18" customFormat="1" ht="26.25" customHeight="1"/>
    <row r="2721" s="18" customFormat="1" ht="26.25" customHeight="1"/>
    <row r="2722" s="18" customFormat="1" ht="26.25" customHeight="1"/>
    <row r="2723" s="18" customFormat="1" ht="26.25" customHeight="1"/>
    <row r="2724" s="18" customFormat="1" ht="26.25" customHeight="1"/>
    <row r="2725" s="18" customFormat="1" ht="26.25" customHeight="1"/>
    <row r="2726" s="18" customFormat="1" ht="26.25" customHeight="1"/>
    <row r="2727" s="18" customFormat="1" ht="26.25" customHeight="1"/>
    <row r="2728" s="18" customFormat="1" ht="26.25" customHeight="1"/>
    <row r="2729" s="18" customFormat="1" ht="26.25" customHeight="1"/>
    <row r="2730" s="18" customFormat="1" ht="26.25" customHeight="1"/>
    <row r="2731" s="18" customFormat="1" ht="26.25" customHeight="1"/>
    <row r="2732" s="18" customFormat="1" ht="26.25" customHeight="1"/>
    <row r="2733" s="18" customFormat="1" ht="26.25" customHeight="1"/>
    <row r="2734" s="18" customFormat="1" ht="26.25" customHeight="1"/>
    <row r="2735" s="18" customFormat="1" ht="26.25" customHeight="1"/>
    <row r="2736" s="18" customFormat="1" ht="26.25" customHeight="1"/>
    <row r="2737" s="18" customFormat="1" ht="26.25" customHeight="1"/>
    <row r="2738" s="18" customFormat="1" ht="26.25" customHeight="1"/>
    <row r="2739" s="18" customFormat="1" ht="26.25" customHeight="1"/>
    <row r="2740" s="18" customFormat="1" ht="26.25" customHeight="1"/>
    <row r="2741" s="18" customFormat="1" ht="26.25" customHeight="1"/>
    <row r="2742" s="18" customFormat="1" ht="26.25" customHeight="1"/>
    <row r="2743" s="18" customFormat="1" ht="26.25" customHeight="1"/>
    <row r="2744" s="18" customFormat="1" ht="26.25" customHeight="1"/>
    <row r="2745" s="18" customFormat="1" ht="26.25" customHeight="1"/>
    <row r="2746" s="18" customFormat="1" ht="26.25" customHeight="1"/>
    <row r="2747" s="18" customFormat="1" ht="26.25" customHeight="1"/>
    <row r="2748" s="18" customFormat="1" ht="26.25" customHeight="1"/>
    <row r="2749" s="18" customFormat="1" ht="26.25" customHeight="1"/>
    <row r="2750" s="18" customFormat="1" ht="26.25" customHeight="1"/>
    <row r="2751" s="18" customFormat="1" ht="26.25" customHeight="1"/>
    <row r="2752" s="18" customFormat="1" ht="26.25" customHeight="1"/>
    <row r="2753" s="18" customFormat="1" ht="26.25" customHeight="1"/>
    <row r="2754" s="18" customFormat="1" ht="26.25" customHeight="1"/>
    <row r="2755" s="18" customFormat="1" ht="26.25" customHeight="1"/>
    <row r="2756" s="18" customFormat="1" ht="26.25" customHeight="1"/>
    <row r="2757" s="18" customFormat="1" ht="26.25" customHeight="1"/>
    <row r="2758" s="18" customFormat="1" ht="26.25" customHeight="1"/>
    <row r="2759" s="18" customFormat="1" ht="26.25" customHeight="1"/>
    <row r="2760" s="18" customFormat="1" ht="26.25" customHeight="1"/>
    <row r="2761" s="18" customFormat="1" ht="26.25" customHeight="1"/>
    <row r="2762" s="18" customFormat="1" ht="26.25" customHeight="1"/>
    <row r="2763" s="18" customFormat="1" ht="26.25" customHeight="1"/>
    <row r="2764" s="18" customFormat="1" ht="26.25" customHeight="1"/>
    <row r="2765" s="18" customFormat="1" ht="26.25" customHeight="1"/>
    <row r="2766" s="18" customFormat="1" ht="26.25" customHeight="1"/>
    <row r="2767" s="18" customFormat="1" ht="26.25" customHeight="1"/>
    <row r="2768" s="18" customFormat="1" ht="26.25" customHeight="1"/>
    <row r="2769" s="18" customFormat="1" ht="26.25" customHeight="1"/>
    <row r="2770" s="18" customFormat="1" ht="26.25" customHeight="1"/>
    <row r="2771" s="18" customFormat="1" ht="26.25" customHeight="1"/>
    <row r="2772" s="18" customFormat="1" ht="26.25" customHeight="1"/>
    <row r="2773" s="18" customFormat="1" ht="26.25" customHeight="1"/>
    <row r="2774" s="18" customFormat="1" ht="26.25" customHeight="1"/>
    <row r="2775" s="18" customFormat="1" ht="26.25" customHeight="1"/>
    <row r="2776" s="18" customFormat="1" ht="26.25" customHeight="1"/>
    <row r="2777" s="18" customFormat="1" ht="26.25" customHeight="1"/>
    <row r="2778" s="18" customFormat="1" ht="26.25" customHeight="1"/>
    <row r="2779" s="18" customFormat="1" ht="26.25" customHeight="1"/>
    <row r="2780" s="18" customFormat="1" ht="26.25" customHeight="1"/>
    <row r="2781" s="18" customFormat="1" ht="26.25" customHeight="1"/>
    <row r="2782" s="18" customFormat="1" ht="26.25" customHeight="1"/>
    <row r="2783" s="18" customFormat="1" ht="26.25" customHeight="1"/>
    <row r="2784" s="18" customFormat="1" ht="26.25" customHeight="1"/>
    <row r="2785" s="18" customFormat="1" ht="26.25" customHeight="1"/>
    <row r="2786" s="18" customFormat="1" ht="26.25" customHeight="1"/>
    <row r="2787" s="18" customFormat="1" ht="26.25" customHeight="1"/>
    <row r="2788" s="18" customFormat="1" ht="26.25" customHeight="1"/>
    <row r="2789" s="18" customFormat="1" ht="26.25" customHeight="1"/>
    <row r="2790" s="18" customFormat="1" ht="26.25" customHeight="1"/>
    <row r="2791" s="18" customFormat="1" ht="26.25" customHeight="1"/>
    <row r="2792" s="18" customFormat="1" ht="26.25" customHeight="1"/>
    <row r="2793" s="18" customFormat="1" ht="26.25" customHeight="1"/>
    <row r="2794" s="18" customFormat="1" ht="26.25" customHeight="1"/>
    <row r="2795" s="18" customFormat="1" ht="26.25" customHeight="1"/>
    <row r="2796" s="18" customFormat="1" ht="26.25" customHeight="1"/>
    <row r="2797" s="18" customFormat="1" ht="26.25" customHeight="1"/>
    <row r="2798" s="18" customFormat="1" ht="26.25" customHeight="1"/>
    <row r="2799" s="18" customFormat="1" ht="26.25" customHeight="1"/>
    <row r="2800" s="18" customFormat="1" ht="26.25" customHeight="1"/>
    <row r="2801" s="18" customFormat="1" ht="26.25" customHeight="1"/>
    <row r="2802" s="18" customFormat="1" ht="26.25" customHeight="1"/>
    <row r="2803" s="18" customFormat="1" ht="26.25" customHeight="1"/>
    <row r="2804" s="18" customFormat="1" ht="26.25" customHeight="1"/>
    <row r="2805" s="18" customFormat="1" ht="26.25" customHeight="1"/>
    <row r="2806" s="18" customFormat="1" ht="26.25" customHeight="1"/>
    <row r="2807" s="18" customFormat="1" ht="26.25" customHeight="1"/>
    <row r="2808" s="18" customFormat="1" ht="26.25" customHeight="1"/>
    <row r="2809" s="18" customFormat="1" ht="26.25" customHeight="1"/>
    <row r="2810" s="18" customFormat="1" ht="26.25" customHeight="1"/>
    <row r="2811" s="18" customFormat="1" ht="26.25" customHeight="1"/>
    <row r="2812" s="18" customFormat="1" ht="26.25" customHeight="1"/>
    <row r="2813" s="18" customFormat="1" ht="26.25" customHeight="1"/>
    <row r="2814" s="18" customFormat="1" ht="26.25" customHeight="1"/>
    <row r="2815" s="18" customFormat="1" ht="26.25" customHeight="1"/>
    <row r="2816" s="18" customFormat="1" ht="26.25" customHeight="1"/>
    <row r="2817" s="18" customFormat="1" ht="26.25" customHeight="1"/>
    <row r="2818" s="18" customFormat="1" ht="26.25" customHeight="1"/>
    <row r="2819" s="18" customFormat="1" ht="26.25" customHeight="1"/>
    <row r="2820" s="18" customFormat="1" ht="26.25" customHeight="1"/>
    <row r="2821" s="18" customFormat="1" ht="26.25" customHeight="1"/>
    <row r="2822" s="18" customFormat="1" ht="26.25" customHeight="1"/>
    <row r="2823" s="18" customFormat="1" ht="26.25" customHeight="1"/>
    <row r="2824" s="18" customFormat="1" ht="26.25" customHeight="1"/>
    <row r="2825" s="18" customFormat="1" ht="26.25" customHeight="1"/>
    <row r="2826" s="18" customFormat="1" ht="26.25" customHeight="1"/>
    <row r="2827" s="18" customFormat="1" ht="26.25" customHeight="1"/>
    <row r="2828" s="18" customFormat="1" ht="26.25" customHeight="1"/>
    <row r="2829" s="18" customFormat="1" ht="26.25" customHeight="1"/>
    <row r="2830" s="18" customFormat="1" ht="26.25" customHeight="1"/>
    <row r="2831" s="18" customFormat="1" ht="26.25" customHeight="1"/>
    <row r="2832" s="18" customFormat="1" ht="26.25" customHeight="1"/>
    <row r="2833" s="18" customFormat="1" ht="26.25" customHeight="1"/>
    <row r="2834" s="18" customFormat="1" ht="26.25" customHeight="1"/>
    <row r="2835" s="18" customFormat="1" ht="26.25" customHeight="1"/>
    <row r="2836" s="18" customFormat="1" ht="26.25" customHeight="1"/>
    <row r="2837" s="18" customFormat="1" ht="26.25" customHeight="1"/>
    <row r="2838" s="18" customFormat="1" ht="26.25" customHeight="1"/>
    <row r="2839" s="18" customFormat="1" ht="26.25" customHeight="1"/>
    <row r="2840" s="18" customFormat="1" ht="26.25" customHeight="1"/>
    <row r="2841" s="18" customFormat="1" ht="26.25" customHeight="1"/>
    <row r="2842" s="18" customFormat="1" ht="26.25" customHeight="1"/>
    <row r="2843" s="18" customFormat="1" ht="26.25" customHeight="1"/>
    <row r="2844" s="18" customFormat="1" ht="26.25" customHeight="1"/>
    <row r="2845" s="18" customFormat="1" ht="26.25" customHeight="1"/>
    <row r="2846" s="18" customFormat="1" ht="26.25" customHeight="1"/>
    <row r="2847" s="18" customFormat="1" ht="26.25" customHeight="1"/>
    <row r="2848" s="18" customFormat="1" ht="26.25" customHeight="1"/>
    <row r="2849" s="18" customFormat="1" ht="26.25" customHeight="1"/>
    <row r="2850" s="18" customFormat="1" ht="26.25" customHeight="1"/>
    <row r="2851" s="18" customFormat="1" ht="26.25" customHeight="1"/>
    <row r="2852" s="18" customFormat="1" ht="26.25" customHeight="1"/>
    <row r="2853" s="18" customFormat="1" ht="26.25" customHeight="1"/>
    <row r="2854" s="18" customFormat="1" ht="26.25" customHeight="1"/>
    <row r="2855" s="18" customFormat="1" ht="26.25" customHeight="1"/>
    <row r="2856" s="18" customFormat="1" ht="26.25" customHeight="1"/>
    <row r="2857" s="18" customFormat="1" ht="26.25" customHeight="1"/>
    <row r="2858" s="18" customFormat="1" ht="26.25" customHeight="1"/>
    <row r="2859" s="18" customFormat="1" ht="26.25" customHeight="1"/>
    <row r="2860" s="18" customFormat="1" ht="26.25" customHeight="1"/>
    <row r="2861" s="18" customFormat="1" ht="26.25" customHeight="1"/>
    <row r="2862" s="18" customFormat="1" ht="26.25" customHeight="1"/>
    <row r="2863" s="18" customFormat="1" ht="26.25" customHeight="1"/>
    <row r="2864" s="18" customFormat="1" ht="26.25" customHeight="1"/>
    <row r="2865" s="18" customFormat="1" ht="26.25" customHeight="1"/>
    <row r="2866" s="18" customFormat="1" ht="26.25" customHeight="1"/>
    <row r="2867" s="18" customFormat="1" ht="26.25" customHeight="1"/>
    <row r="2868" s="18" customFormat="1" ht="26.25" customHeight="1"/>
    <row r="2869" s="18" customFormat="1" ht="26.25" customHeight="1"/>
    <row r="2870" s="18" customFormat="1" ht="26.25" customHeight="1"/>
    <row r="2871" s="18" customFormat="1" ht="26.25" customHeight="1"/>
    <row r="2872" s="18" customFormat="1" ht="26.25" customHeight="1"/>
    <row r="2873" s="18" customFormat="1" ht="26.25" customHeight="1"/>
    <row r="2874" s="18" customFormat="1" ht="26.25" customHeight="1"/>
    <row r="2875" s="18" customFormat="1" ht="26.25" customHeight="1"/>
    <row r="2876" s="18" customFormat="1" ht="26.25" customHeight="1"/>
    <row r="2877" s="18" customFormat="1" ht="26.25" customHeight="1"/>
    <row r="2878" s="18" customFormat="1" ht="26.25" customHeight="1"/>
    <row r="2879" s="18" customFormat="1" ht="26.25" customHeight="1"/>
    <row r="2880" s="18" customFormat="1" ht="26.25" customHeight="1"/>
    <row r="2881" s="18" customFormat="1" ht="26.25" customHeight="1"/>
    <row r="2882" s="18" customFormat="1" ht="26.25" customHeight="1"/>
    <row r="2883" s="18" customFormat="1" ht="26.25" customHeight="1"/>
    <row r="2884" s="18" customFormat="1" ht="26.25" customHeight="1"/>
    <row r="2885" s="18" customFormat="1" ht="26.25" customHeight="1"/>
    <row r="2886" s="18" customFormat="1" ht="26.25" customHeight="1"/>
    <row r="2887" s="18" customFormat="1" ht="26.25" customHeight="1"/>
    <row r="2888" s="18" customFormat="1" ht="26.25" customHeight="1"/>
    <row r="2889" s="18" customFormat="1" ht="26.25" customHeight="1"/>
    <row r="2890" s="18" customFormat="1" ht="26.25" customHeight="1"/>
    <row r="2891" s="18" customFormat="1" ht="26.25" customHeight="1"/>
    <row r="2892" s="18" customFormat="1" ht="26.25" customHeight="1"/>
    <row r="2893" s="18" customFormat="1" ht="26.25" customHeight="1"/>
    <row r="2894" s="18" customFormat="1" ht="26.25" customHeight="1"/>
    <row r="2895" s="18" customFormat="1" ht="26.25" customHeight="1"/>
    <row r="2896" s="18" customFormat="1" ht="26.25" customHeight="1"/>
    <row r="2897" s="18" customFormat="1" ht="26.25" customHeight="1"/>
    <row r="2898" s="18" customFormat="1" ht="26.25" customHeight="1"/>
    <row r="2899" s="18" customFormat="1" ht="26.25" customHeight="1"/>
    <row r="2900" s="18" customFormat="1" ht="26.25" customHeight="1"/>
    <row r="2901" s="18" customFormat="1" ht="26.25" customHeight="1"/>
    <row r="2902" s="18" customFormat="1" ht="26.25" customHeight="1"/>
    <row r="2903" s="18" customFormat="1" ht="26.25" customHeight="1"/>
    <row r="2904" s="18" customFormat="1" ht="26.25" customHeight="1"/>
    <row r="2905" s="18" customFormat="1" ht="26.25" customHeight="1"/>
    <row r="2906" s="18" customFormat="1" ht="26.25" customHeight="1"/>
    <row r="2907" s="18" customFormat="1" ht="26.25" customHeight="1"/>
    <row r="2908" s="18" customFormat="1" ht="26.25" customHeight="1"/>
    <row r="2909" s="18" customFormat="1" ht="26.25" customHeight="1"/>
    <row r="2910" s="18" customFormat="1" ht="26.25" customHeight="1"/>
    <row r="2911" s="18" customFormat="1" ht="26.25" customHeight="1"/>
    <row r="2912" s="18" customFormat="1" ht="26.25" customHeight="1"/>
    <row r="2913" s="18" customFormat="1" ht="26.25" customHeight="1"/>
    <row r="2914" s="18" customFormat="1" ht="26.25" customHeight="1"/>
    <row r="2915" s="18" customFormat="1" ht="26.25" customHeight="1"/>
    <row r="2916" s="18" customFormat="1" ht="26.25" customHeight="1"/>
    <row r="2917" s="18" customFormat="1" ht="26.25" customHeight="1"/>
    <row r="2918" s="18" customFormat="1" ht="26.25" customHeight="1"/>
    <row r="2919" s="18" customFormat="1" ht="26.25" customHeight="1"/>
    <row r="2920" s="18" customFormat="1" ht="26.25" customHeight="1"/>
    <row r="2921" s="18" customFormat="1" ht="26.25" customHeight="1"/>
    <row r="2922" s="18" customFormat="1" ht="26.25" customHeight="1"/>
    <row r="2923" s="18" customFormat="1" ht="26.25" customHeight="1"/>
    <row r="2924" s="18" customFormat="1" ht="26.25" customHeight="1"/>
    <row r="2925" s="18" customFormat="1" ht="26.25" customHeight="1"/>
    <row r="2926" s="18" customFormat="1" ht="26.25" customHeight="1"/>
    <row r="2927" s="18" customFormat="1" ht="26.25" customHeight="1"/>
    <row r="2928" s="18" customFormat="1" ht="26.25" customHeight="1"/>
    <row r="2929" s="18" customFormat="1" ht="26.25" customHeight="1"/>
    <row r="2930" s="18" customFormat="1" ht="26.25" customHeight="1"/>
    <row r="2931" s="18" customFormat="1" ht="26.25" customHeight="1"/>
    <row r="2932" s="18" customFormat="1" ht="26.25" customHeight="1"/>
    <row r="2933" s="18" customFormat="1" ht="26.25" customHeight="1"/>
    <row r="2934" s="18" customFormat="1" ht="26.25" customHeight="1"/>
    <row r="2935" s="18" customFormat="1" ht="26.25" customHeight="1"/>
    <row r="2936" s="18" customFormat="1" ht="26.25" customHeight="1"/>
    <row r="2937" s="18" customFormat="1" ht="26.25" customHeight="1"/>
    <row r="2938" s="18" customFormat="1" ht="26.25" customHeight="1"/>
    <row r="2939" s="18" customFormat="1" ht="26.25" customHeight="1"/>
    <row r="2940" s="18" customFormat="1" ht="26.25" customHeight="1"/>
    <row r="2941" s="18" customFormat="1" ht="26.25" customHeight="1"/>
    <row r="2942" s="18" customFormat="1" ht="26.25" customHeight="1"/>
    <row r="2943" s="18" customFormat="1" ht="26.25" customHeight="1"/>
    <row r="2944" s="18" customFormat="1" ht="26.25" customHeight="1"/>
    <row r="2945" s="18" customFormat="1" ht="26.25" customHeight="1"/>
    <row r="2946" s="18" customFormat="1" ht="26.25" customHeight="1"/>
    <row r="2947" s="18" customFormat="1" ht="26.25" customHeight="1"/>
    <row r="2948" s="18" customFormat="1" ht="26.25" customHeight="1"/>
  </sheetData>
  <sheetProtection/>
  <mergeCells count="1">
    <mergeCell ref="A1:B1"/>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9"/>
      <c r="B1" s="9"/>
      <c r="C1" s="9"/>
      <c r="D1" s="9"/>
      <c r="E1" s="9"/>
    </row>
    <row r="2" spans="1:5" ht="19.5" customHeight="1">
      <c r="A2" s="9"/>
      <c r="B2" s="9"/>
      <c r="C2" s="9"/>
      <c r="D2" s="9"/>
      <c r="E2" s="9"/>
    </row>
    <row r="3" spans="1:5" ht="19.5" customHeight="1">
      <c r="A3" s="9"/>
      <c r="B3" s="9"/>
      <c r="C3" s="9"/>
      <c r="D3" s="9"/>
      <c r="E3" s="9"/>
    </row>
    <row r="4" spans="1:5" ht="19.5" customHeight="1">
      <c r="A4" s="9"/>
      <c r="B4" s="9"/>
      <c r="C4" s="9"/>
      <c r="D4" s="9"/>
      <c r="E4" s="9"/>
    </row>
    <row r="5" spans="1:5" ht="19.5" customHeight="1">
      <c r="A5" s="9"/>
      <c r="B5" s="9"/>
      <c r="C5" s="9"/>
      <c r="D5" s="9"/>
      <c r="E5" s="9"/>
    </row>
    <row r="6" spans="1:5" ht="19.5" customHeight="1">
      <c r="A6" s="9"/>
      <c r="B6" s="9"/>
      <c r="C6" s="9"/>
      <c r="D6" s="9"/>
      <c r="E6" s="9"/>
    </row>
    <row r="7" spans="1:5" ht="19.5" customHeight="1">
      <c r="A7" s="9"/>
      <c r="B7" s="9"/>
      <c r="C7" s="9"/>
      <c r="D7" s="9"/>
      <c r="E7" s="9"/>
    </row>
    <row r="8" spans="1:5" ht="19.5" customHeight="1">
      <c r="A8" s="9"/>
      <c r="B8" s="9"/>
      <c r="C8" s="9"/>
      <c r="D8" s="9"/>
      <c r="E8" s="9"/>
    </row>
    <row r="9" spans="1:5" ht="46.5" customHeight="1">
      <c r="A9" s="10" t="s">
        <v>17</v>
      </c>
      <c r="B9" s="10"/>
      <c r="C9" s="10"/>
      <c r="D9" s="10"/>
      <c r="E9" s="10"/>
    </row>
    <row r="10" spans="1:5" ht="19.5" customHeight="1">
      <c r="A10" s="9"/>
      <c r="B10" s="9"/>
      <c r="C10" s="9"/>
      <c r="D10" s="9"/>
      <c r="E10" s="9"/>
    </row>
    <row r="11" spans="1:5" ht="19.5" customHeight="1">
      <c r="A11" s="9"/>
      <c r="B11" s="9"/>
      <c r="C11" s="9"/>
      <c r="D11" s="9"/>
      <c r="E11" s="9"/>
    </row>
    <row r="12" spans="1:5" ht="19.5" customHeight="1">
      <c r="A12" s="9"/>
      <c r="B12" s="9"/>
      <c r="C12" s="9"/>
      <c r="D12" s="9"/>
      <c r="E12" s="9"/>
    </row>
    <row r="13" spans="1:5" ht="19.5" customHeight="1">
      <c r="A13" s="9"/>
      <c r="B13" s="9"/>
      <c r="C13" s="9"/>
      <c r="D13" s="9"/>
      <c r="E13" s="9"/>
    </row>
    <row r="14" spans="1:5" ht="19.5" customHeight="1">
      <c r="A14" s="9"/>
      <c r="B14" s="9"/>
      <c r="C14" s="9"/>
      <c r="D14" s="9"/>
      <c r="E14" s="9"/>
    </row>
    <row r="15" spans="1:5" ht="19.5" customHeight="1">
      <c r="A15" s="9"/>
      <c r="B15" s="9"/>
      <c r="C15" s="9"/>
      <c r="D15" s="9"/>
      <c r="E15" s="9"/>
    </row>
    <row r="16" spans="1:5" ht="19.5" customHeight="1">
      <c r="A16" s="9"/>
      <c r="B16" s="9"/>
      <c r="C16" s="9"/>
      <c r="D16" s="9"/>
      <c r="E16" s="9"/>
    </row>
    <row r="17" spans="1:5" ht="19.5" customHeight="1">
      <c r="A17" s="9"/>
      <c r="B17" s="9"/>
      <c r="C17" s="9"/>
      <c r="D17" s="9"/>
      <c r="E17" s="9"/>
    </row>
    <row r="18" spans="1:5" ht="19.5" customHeight="1">
      <c r="A18" s="9"/>
      <c r="B18" s="9"/>
      <c r="C18" s="9"/>
      <c r="D18" s="9"/>
      <c r="E18" s="9"/>
    </row>
    <row r="19" spans="1:5" ht="19.5" customHeight="1">
      <c r="A19" s="9"/>
      <c r="B19" s="9"/>
      <c r="C19" s="9"/>
      <c r="D19" s="9"/>
      <c r="E19" s="9"/>
    </row>
    <row r="20" spans="1:5" ht="19.5" customHeight="1">
      <c r="A20" s="9"/>
      <c r="B20" s="9"/>
      <c r="C20" s="9"/>
      <c r="D20" s="9"/>
      <c r="E20" s="9"/>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Young.</cp:lastModifiedBy>
  <dcterms:created xsi:type="dcterms:W3CDTF">2024-03-22T03:18:21Z</dcterms:created>
  <dcterms:modified xsi:type="dcterms:W3CDTF">2024-03-22T03:18:42Z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66C7F15D7C3B4C93B7AA0F2B286FCC78_12</vt:lpwstr>
  </property>
  <property fmtid="{D5CDD505-2E9C-101B-9397-08002B2CF9AE}" pid="4" name="KSOProductBuildV">
    <vt:lpwstr>2052-12.1.0.16388</vt:lpwstr>
  </property>
</Properties>
</file>